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0118633\Documents\Activity Exchange\Content\Senior Microsite\NSW\Academy Awards\"/>
    </mc:Choice>
  </mc:AlternateContent>
  <xr:revisionPtr revIDLastSave="0" documentId="8_{89A56800-3186-48D5-811B-F568E100E67A}" xr6:coauthVersionLast="36" xr6:coauthVersionMax="36" xr10:uidLastSave="{00000000-0000-0000-0000-000000000000}"/>
  <bookViews>
    <workbookView xWindow="0" yWindow="0" windowWidth="30720" windowHeight="14100" xr2:uid="{55193542-E08D-4816-A2C1-B714D0ED7AC2}"/>
  </bookViews>
  <sheets>
    <sheet name="Sheet1" sheetId="1" r:id="rId1"/>
  </sheets>
  <definedNames>
    <definedName name="_xlchart.v1.0" hidden="1">Sheet1!$E$2:$E$95</definedName>
    <definedName name="_xlchart.v1.1" hidden="1">Sheet1!$I$56:$I$95</definedName>
    <definedName name="_xlchart.v1.2" hidden="1">Sheet1!$E$2:$E$95</definedName>
    <definedName name="_xlchart.v1.3" hidden="1">Sheet1!$I$56:$I$95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9" i="1" l="1"/>
  <c r="E99" i="1"/>
  <c r="D99" i="1"/>
  <c r="C99" i="1"/>
  <c r="B99" i="1"/>
  <c r="F100" i="1"/>
  <c r="E100" i="1"/>
  <c r="D100" i="1"/>
  <c r="C100" i="1"/>
  <c r="B100" i="1"/>
  <c r="E95" i="1" l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2" i="1" l="1"/>
  <c r="E4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I93" i="1" l="1"/>
  <c r="I94" i="1"/>
  <c r="I95" i="1"/>
  <c r="I8" i="1"/>
  <c r="I11" i="1"/>
  <c r="I12" i="1"/>
  <c r="I13" i="1"/>
  <c r="I14" i="1"/>
  <c r="I15" i="1"/>
  <c r="I18" i="1"/>
  <c r="I19" i="1"/>
  <c r="I22" i="1"/>
  <c r="I23" i="1"/>
  <c r="I24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K1" i="1"/>
  <c r="D34" i="1" l="1"/>
  <c r="D31" i="1"/>
  <c r="D35" i="1"/>
  <c r="D38" i="1"/>
  <c r="D54" i="1"/>
  <c r="D48" i="1"/>
  <c r="D51" i="1"/>
  <c r="D45" i="1"/>
  <c r="D52" i="1"/>
  <c r="D53" i="1"/>
  <c r="D46" i="1"/>
  <c r="D42" i="1"/>
  <c r="D50" i="1"/>
  <c r="D43" i="1"/>
  <c r="D39" i="1"/>
  <c r="D44" i="1"/>
  <c r="D47" i="1"/>
  <c r="D71" i="1"/>
  <c r="D66" i="1"/>
  <c r="D68" i="1"/>
  <c r="D62" i="1"/>
  <c r="D56" i="1"/>
  <c r="D64" i="1"/>
  <c r="D72" i="1"/>
  <c r="D65" i="1"/>
  <c r="D58" i="1"/>
  <c r="D67" i="1"/>
  <c r="D60" i="1"/>
  <c r="D70" i="1"/>
  <c r="D57" i="1"/>
  <c r="D69" i="1"/>
  <c r="D59" i="1"/>
  <c r="D61" i="1"/>
  <c r="D75" i="1"/>
  <c r="D81" i="1"/>
  <c r="D76" i="1"/>
  <c r="D82" i="1"/>
  <c r="D77" i="1"/>
  <c r="D80" i="1"/>
  <c r="D78" i="1"/>
  <c r="D79" i="1"/>
  <c r="D73" i="1"/>
  <c r="D74" i="1"/>
  <c r="D83" i="1"/>
  <c r="D84" i="1"/>
  <c r="D85" i="1"/>
  <c r="D86" i="1"/>
  <c r="D87" i="1"/>
  <c r="D88" i="1"/>
  <c r="D89" i="1"/>
  <c r="D90" i="1"/>
  <c r="D95" i="1"/>
  <c r="D91" i="1"/>
  <c r="D92" i="1"/>
  <c r="D93" i="1"/>
  <c r="D94" i="1"/>
  <c r="H92" i="1"/>
  <c r="H93" i="1"/>
  <c r="H95" i="1"/>
  <c r="H94" i="1"/>
  <c r="H73" i="1"/>
  <c r="H65" i="1"/>
  <c r="H57" i="1"/>
  <c r="H49" i="1"/>
  <c r="H89" i="1"/>
  <c r="H81" i="1"/>
  <c r="H88" i="1"/>
  <c r="H56" i="1"/>
  <c r="H80" i="1"/>
  <c r="H71" i="1"/>
  <c r="H64" i="1"/>
  <c r="H79" i="1"/>
  <c r="H86" i="1"/>
  <c r="H78" i="1"/>
  <c r="H70" i="1"/>
  <c r="H62" i="1"/>
  <c r="H54" i="1"/>
  <c r="H84" i="1"/>
  <c r="H76" i="1"/>
  <c r="H68" i="1"/>
  <c r="H60" i="1"/>
  <c r="H52" i="1"/>
  <c r="H72" i="1"/>
  <c r="H87" i="1"/>
  <c r="H63" i="1"/>
  <c r="H85" i="1"/>
  <c r="H77" i="1"/>
  <c r="H69" i="1"/>
  <c r="H61" i="1"/>
  <c r="H53" i="1"/>
  <c r="H45" i="1"/>
  <c r="H91" i="1"/>
  <c r="H83" i="1"/>
  <c r="H75" i="1"/>
  <c r="H67" i="1"/>
  <c r="H59" i="1"/>
  <c r="H51" i="1"/>
  <c r="H90" i="1"/>
  <c r="H82" i="1"/>
  <c r="H74" i="1"/>
  <c r="H66" i="1"/>
  <c r="H58" i="1"/>
</calcChain>
</file>

<file path=xl/sharedStrings.xml><?xml version="1.0" encoding="utf-8"?>
<sst xmlns="http://schemas.openxmlformats.org/spreadsheetml/2006/main" count="308" uniqueCount="193">
  <si>
    <t>Janet Gaynor</t>
  </si>
  <si>
    <t>Emil Jannings</t>
  </si>
  <si>
    <t>Mary Pickford</t>
  </si>
  <si>
    <t>Warner Baxter</t>
  </si>
  <si>
    <t>Norma Shearer</t>
  </si>
  <si>
    <t>George Arliss</t>
  </si>
  <si>
    <t>Marie Dressler</t>
  </si>
  <si>
    <t>Lionel Barrymore</t>
  </si>
  <si>
    <t>Helen Hayes</t>
  </si>
  <si>
    <t>Fredric March</t>
  </si>
  <si>
    <t>Katharine Hepburn</t>
  </si>
  <si>
    <t>Charles Laughton</t>
  </si>
  <si>
    <t>Claudette Colbert</t>
  </si>
  <si>
    <t>Clark Gable</t>
  </si>
  <si>
    <t>Bette Davis</t>
  </si>
  <si>
    <t>Victor McLaglen</t>
  </si>
  <si>
    <t>Luise Rainer</t>
  </si>
  <si>
    <t>Paul Muni</t>
  </si>
  <si>
    <t>Spencer Tracy</t>
  </si>
  <si>
    <t>Vivien Leigh</t>
  </si>
  <si>
    <t>Robert Donat</t>
  </si>
  <si>
    <t>Ginger Rogers</t>
  </si>
  <si>
    <t xml:space="preserve">James Stewart </t>
  </si>
  <si>
    <t>Joan Fontaine</t>
  </si>
  <si>
    <t>Gary Cooper</t>
  </si>
  <si>
    <t>Greer Garson</t>
  </si>
  <si>
    <t>James Cagney</t>
  </si>
  <si>
    <t>Jennifer Jones</t>
  </si>
  <si>
    <t>Paul Lukas</t>
  </si>
  <si>
    <t>Ingrid Bergman</t>
  </si>
  <si>
    <t>Bing Crosby</t>
  </si>
  <si>
    <t>Joan Crawford</t>
  </si>
  <si>
    <t>Ray Milland</t>
  </si>
  <si>
    <t>Olivia de Havilland</t>
  </si>
  <si>
    <t>Loretta Young</t>
  </si>
  <si>
    <t>Ronald Colman</t>
  </si>
  <si>
    <t>Jane Wyman</t>
  </si>
  <si>
    <t>Laurence Olivier</t>
  </si>
  <si>
    <t>Broderick Crawford</t>
  </si>
  <si>
    <t>Judy Holliday</t>
  </si>
  <si>
    <t>Jose Ferrer</t>
  </si>
  <si>
    <t>Humphrey Bogart</t>
  </si>
  <si>
    <t>Shirley Booth</t>
  </si>
  <si>
    <t>Audrey Hepburn</t>
  </si>
  <si>
    <t>William Holden</t>
  </si>
  <si>
    <t>Grace Kelly</t>
  </si>
  <si>
    <t>Marlon Brando</t>
  </si>
  <si>
    <t>Anna Magnani</t>
  </si>
  <si>
    <t>Ernest Borgnine</t>
  </si>
  <si>
    <t>Yul Brynner</t>
  </si>
  <si>
    <t>Joanne Woodward</t>
  </si>
  <si>
    <t>Alec Guiness</t>
  </si>
  <si>
    <t>Susan Hayward</t>
  </si>
  <si>
    <t>David Niven</t>
  </si>
  <si>
    <t>Simone Signoret</t>
  </si>
  <si>
    <t>Charlton Heston</t>
  </si>
  <si>
    <t>Elisabeth Taylor</t>
  </si>
  <si>
    <t>Burt Lancaster</t>
  </si>
  <si>
    <t>Sophia Loren</t>
  </si>
  <si>
    <t>Maximilian Schell</t>
  </si>
  <si>
    <t>Anne Bancroft</t>
  </si>
  <si>
    <t>Gregory Peck</t>
  </si>
  <si>
    <t>Patricia Neal</t>
  </si>
  <si>
    <t>Sidney Poitier</t>
  </si>
  <si>
    <t>Julie Andrews</t>
  </si>
  <si>
    <t>Rex Harrison</t>
  </si>
  <si>
    <t>Julie Christie</t>
  </si>
  <si>
    <t>Lee Marvin</t>
  </si>
  <si>
    <t>Elizabeth Taylor</t>
  </si>
  <si>
    <t>Paul Scofield</t>
  </si>
  <si>
    <t>Rod Steiger</t>
  </si>
  <si>
    <t>Barbra Streisand</t>
  </si>
  <si>
    <t>Cliff Robertson</t>
  </si>
  <si>
    <t>Maggie Smith</t>
  </si>
  <si>
    <t>John Wayne</t>
  </si>
  <si>
    <t>Glenda Jackson</t>
  </si>
  <si>
    <t>George C. Scott</t>
  </si>
  <si>
    <t>Jane Fonda</t>
  </si>
  <si>
    <t>Gene Hackman</t>
  </si>
  <si>
    <t>Liza Minnelli</t>
  </si>
  <si>
    <t>Jack Lemmon</t>
  </si>
  <si>
    <t>Ellen Burstyn</t>
  </si>
  <si>
    <t>Art Carney</t>
  </si>
  <si>
    <t>Louise Fletcher</t>
  </si>
  <si>
    <t>Jack Nicholson</t>
  </si>
  <si>
    <t>Faye Dunaway</t>
  </si>
  <si>
    <t>Peter Finch</t>
  </si>
  <si>
    <t>Diane Keaton</t>
  </si>
  <si>
    <t>Richard Dreyfuss</t>
  </si>
  <si>
    <t>Jon Voight</t>
  </si>
  <si>
    <t>Sally Field</t>
  </si>
  <si>
    <t>Dustin Hoffman</t>
  </si>
  <si>
    <t>Sissy Spacek</t>
  </si>
  <si>
    <t>Robert de Niro</t>
  </si>
  <si>
    <t>Henry Fonda</t>
  </si>
  <si>
    <t>Meryl Streep</t>
  </si>
  <si>
    <t>Ben Kingsley</t>
  </si>
  <si>
    <t>Shirley MacLaine</t>
  </si>
  <si>
    <t>Robert Duvall</t>
  </si>
  <si>
    <t>F. Murray Abraham</t>
  </si>
  <si>
    <t>Geraldine Page</t>
  </si>
  <si>
    <t>William Hurt</t>
  </si>
  <si>
    <t>Marlee Matlin</t>
  </si>
  <si>
    <t>Paul Newman</t>
  </si>
  <si>
    <t>Cher</t>
  </si>
  <si>
    <t>Michael Douglas</t>
  </si>
  <si>
    <t>Jodie Foster</t>
  </si>
  <si>
    <t>Jessica Tandy</t>
  </si>
  <si>
    <t>Daniel Day-Lewis</t>
  </si>
  <si>
    <t>Kathy Bates</t>
  </si>
  <si>
    <t>Jeremy Irons</t>
  </si>
  <si>
    <t>Anthony Hopkins</t>
  </si>
  <si>
    <t>Emma Thompson</t>
  </si>
  <si>
    <t>Al Pacino</t>
  </si>
  <si>
    <t>Holly Hunter</t>
  </si>
  <si>
    <t>Tom Hanks</t>
  </si>
  <si>
    <t>Jessica Lange</t>
  </si>
  <si>
    <t>Susan Sarandon</t>
  </si>
  <si>
    <t>Nicolas Cage</t>
  </si>
  <si>
    <t>Frances McDormand</t>
  </si>
  <si>
    <t>Geoffrey Rush</t>
  </si>
  <si>
    <t>Helen Hunt</t>
  </si>
  <si>
    <t>Gwyneth Paltrow</t>
  </si>
  <si>
    <t>Roberto Benigni</t>
  </si>
  <si>
    <t>Hilary Swank</t>
  </si>
  <si>
    <t>Kevin Spacey</t>
  </si>
  <si>
    <t>Julia Roberts</t>
  </si>
  <si>
    <t>Russell Crowe</t>
  </si>
  <si>
    <t>Halle Berry</t>
  </si>
  <si>
    <t>Denzel Washington</t>
  </si>
  <si>
    <t>Nicole Kidman</t>
  </si>
  <si>
    <t>Adrien Brody</t>
  </si>
  <si>
    <t>Charlize Theron</t>
  </si>
  <si>
    <t>Sean Penn</t>
  </si>
  <si>
    <t>Jamie Foxx</t>
  </si>
  <si>
    <t>Reese Witherspoon</t>
  </si>
  <si>
    <t>Philip Seymour Hoffman</t>
  </si>
  <si>
    <t>Helen Mirren</t>
  </si>
  <si>
    <t>Forest Whitaker</t>
  </si>
  <si>
    <t>Marion Cotillard</t>
  </si>
  <si>
    <t>Kate Winslet</t>
  </si>
  <si>
    <t>Sandra Bullock</t>
  </si>
  <si>
    <t>Jeff Bridges</t>
  </si>
  <si>
    <t>Natalie Portman</t>
  </si>
  <si>
    <t>Colin Firth</t>
  </si>
  <si>
    <t>Jean Dujardin</t>
  </si>
  <si>
    <t>Jennifer Lawrence</t>
  </si>
  <si>
    <t>Cate Blanchette</t>
  </si>
  <si>
    <t>Julianne Moore</t>
  </si>
  <si>
    <t>Eddie Redmayne</t>
  </si>
  <si>
    <t>Brie Larson</t>
  </si>
  <si>
    <t>Leonardo DiCaprio</t>
  </si>
  <si>
    <t>Emma Stone</t>
  </si>
  <si>
    <t>Casey Affleck</t>
  </si>
  <si>
    <t>Gary Oldman</t>
  </si>
  <si>
    <t>Year</t>
  </si>
  <si>
    <t>Actress</t>
  </si>
  <si>
    <t>Date of Birth</t>
  </si>
  <si>
    <t>Award Age</t>
  </si>
  <si>
    <t>Current Age</t>
  </si>
  <si>
    <t>Actor</t>
  </si>
  <si>
    <t>Rami Malek</t>
  </si>
  <si>
    <t>23/7/1884</t>
  </si>
  <si>
    <t>DEC</t>
  </si>
  <si>
    <t>25/12/1899</t>
  </si>
  <si>
    <t>9/2/1891</t>
  </si>
  <si>
    <t>31/10/1897</t>
  </si>
  <si>
    <t>26/5/1894</t>
  </si>
  <si>
    <t>17/7/1899</t>
  </si>
  <si>
    <t>22/9/1895</t>
  </si>
  <si>
    <t>10/12/1886</t>
  </si>
  <si>
    <t>1/1/1899</t>
  </si>
  <si>
    <t>28/4/1878</t>
  </si>
  <si>
    <t>10/4/1868</t>
  </si>
  <si>
    <t>29/3/1889</t>
  </si>
  <si>
    <t>Today:</t>
  </si>
  <si>
    <t>Will Smith</t>
  </si>
  <si>
    <t>Matthew McConaughey</t>
  </si>
  <si>
    <t>Joaquin Phoenix</t>
  </si>
  <si>
    <t>Jessica Chastain</t>
  </si>
  <si>
    <t>Renee Zellweger</t>
  </si>
  <si>
    <t>Olivia Colman</t>
  </si>
  <si>
    <t>30/8/1898</t>
  </si>
  <si>
    <t>9/11/1868</t>
  </si>
  <si>
    <t>8/4/1892</t>
  </si>
  <si>
    <t>Median</t>
  </si>
  <si>
    <t>Q1</t>
  </si>
  <si>
    <t>Q3</t>
  </si>
  <si>
    <t>Max</t>
  </si>
  <si>
    <t>Min</t>
  </si>
  <si>
    <t>Statistics:</t>
  </si>
  <si>
    <t>Females:</t>
  </si>
  <si>
    <t>Males: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</si>
</sst>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9]dd\-mmm\-yy;@"/>
    <numFmt numFmtId="165" formatCode="yyyy"/>
    <numFmt numFmtId="166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right"/>
    </xf>
    <xf numFmtId="14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_xlchart.v1.0</cx:f>
      </cx:numDim>
    </cx:data>
  </cx:chartData>
  <cx:chart>
    <cx:title pos="t" align="ctr" overlay="0"/>
    <cx:plotArea>
      <cx:plotAreaRegion>
        <cx:series layoutId="boxWhisker" uniqueId="{79928FC0-ACB6-4BA6-A20D-9D60DFCB79F0}">
          <cx:dataId val="0"/>
          <cx:layoutPr>
            <cx:statistics quartileMethod="exclusive"/>
          </cx:layoutPr>
        </cx:series>
        <cx:series layoutId="boxWhisker" uniqueId="{00000000-53F8-46F8-9816-5C195A228404}">
          <cx:tx>
            <cx:txData>
              <cx:v>Females</cx:v>
            </cx:txData>
          </cx:tx>
          <cx:dataId val="1"/>
          <cx:layoutPr>
            <cx:statistics quartileMethod="exclusive"/>
          </cx:layoutPr>
        </cx:series>
      </cx:plotAreaRegion>
      <cx:axis id="0">
        <cx:catScaling gapWidth="2.42000008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2240</xdr:colOff>
      <xdr:row>101</xdr:row>
      <xdr:rowOff>20996</xdr:rowOff>
    </xdr:from>
    <xdr:to>
      <xdr:col>4</xdr:col>
      <xdr:colOff>704619</xdr:colOff>
      <xdr:row>116</xdr:row>
      <xdr:rowOff>5170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32AFDADC-B5E4-4369-ADA8-A70F62BAF4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9328" y="18521477"/>
              <a:ext cx="3627915" cy="27317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SG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F16D3-8898-46D4-917F-70A8DD86B25D}">
  <dimension ref="A1:K100"/>
  <sheetViews>
    <sheetView tabSelected="1" topLeftCell="A94" zoomScale="182" zoomScaleNormal="182" workbookViewId="0">
      <selection activeCell="G104" sqref="G104"/>
    </sheetView>
  </sheetViews>
  <sheetFormatPr defaultRowHeight="14.4" x14ac:dyDescent="0.3"/>
  <cols>
    <col min="1" max="1" width="8.88671875" style="4"/>
    <col min="2" max="2" width="18.5546875" bestFit="1" customWidth="1"/>
    <col min="3" max="3" width="11.88671875" style="1" bestFit="1" customWidth="1"/>
    <col min="4" max="4" width="12.109375" style="1" customWidth="1"/>
    <col min="5" max="5" width="10.77734375" style="1" customWidth="1"/>
    <col min="6" max="6" width="17.88671875" customWidth="1"/>
    <col min="7" max="7" width="14.109375" style="3" customWidth="1"/>
    <col min="8" max="8" width="10.6640625" style="1" customWidth="1"/>
    <col min="9" max="9" width="11.33203125" style="1" customWidth="1"/>
    <col min="10" max="10" width="8.88671875" style="5"/>
    <col min="11" max="11" width="22.33203125" customWidth="1"/>
  </cols>
  <sheetData>
    <row r="1" spans="1:11" s="2" customFormat="1" x14ac:dyDescent="0.3">
      <c r="A1" s="10" t="s">
        <v>155</v>
      </c>
      <c r="B1" s="11" t="s">
        <v>156</v>
      </c>
      <c r="C1" s="12" t="s">
        <v>157</v>
      </c>
      <c r="D1" s="12" t="s">
        <v>159</v>
      </c>
      <c r="E1" s="12" t="s">
        <v>158</v>
      </c>
      <c r="F1" s="11" t="s">
        <v>160</v>
      </c>
      <c r="G1" s="13" t="s">
        <v>157</v>
      </c>
      <c r="H1" s="12" t="s">
        <v>159</v>
      </c>
      <c r="I1" s="12" t="s">
        <v>158</v>
      </c>
      <c r="J1" s="14" t="s">
        <v>175</v>
      </c>
      <c r="K1" s="15">
        <f ca="1">TODAY()</f>
        <v>44855</v>
      </c>
    </row>
    <row r="2" spans="1:11" x14ac:dyDescent="0.3">
      <c r="A2" s="4">
        <v>10288</v>
      </c>
      <c r="B2" t="s">
        <v>0</v>
      </c>
      <c r="C2" s="6">
        <v>2471</v>
      </c>
      <c r="D2" s="1" t="s">
        <v>163</v>
      </c>
      <c r="E2" s="1">
        <f>INT(DAYS360(C2,A2)/360)</f>
        <v>21</v>
      </c>
      <c r="F2" t="s">
        <v>1</v>
      </c>
      <c r="G2" s="3" t="s">
        <v>162</v>
      </c>
      <c r="H2" s="1" t="s">
        <v>163</v>
      </c>
      <c r="I2" s="1">
        <v>44</v>
      </c>
    </row>
    <row r="3" spans="1:11" x14ac:dyDescent="0.3">
      <c r="A3" s="4">
        <v>10653</v>
      </c>
      <c r="B3" t="s">
        <v>2</v>
      </c>
      <c r="C3" s="1" t="s">
        <v>184</v>
      </c>
      <c r="D3" s="1" t="s">
        <v>163</v>
      </c>
      <c r="E3" s="1">
        <v>37</v>
      </c>
      <c r="F3" t="s">
        <v>3</v>
      </c>
      <c r="G3" s="3" t="s">
        <v>174</v>
      </c>
      <c r="H3" s="1" t="s">
        <v>163</v>
      </c>
      <c r="I3" s="1">
        <v>38</v>
      </c>
    </row>
    <row r="4" spans="1:11" x14ac:dyDescent="0.3">
      <c r="A4" s="4">
        <v>11018</v>
      </c>
      <c r="B4" t="s">
        <v>4</v>
      </c>
      <c r="C4" s="6">
        <v>953</v>
      </c>
      <c r="D4" s="1" t="s">
        <v>163</v>
      </c>
      <c r="E4" s="1">
        <f>INT(DAYS360(C4,A4)/360)</f>
        <v>27</v>
      </c>
      <c r="F4" t="s">
        <v>5</v>
      </c>
      <c r="G4" s="3" t="s">
        <v>173</v>
      </c>
      <c r="H4" s="1" t="s">
        <v>163</v>
      </c>
      <c r="I4" s="1">
        <v>46</v>
      </c>
    </row>
    <row r="5" spans="1:11" x14ac:dyDescent="0.3">
      <c r="A5" s="4">
        <v>11383</v>
      </c>
      <c r="B5" t="s">
        <v>6</v>
      </c>
      <c r="C5" s="1" t="s">
        <v>183</v>
      </c>
      <c r="D5" s="1" t="s">
        <v>163</v>
      </c>
      <c r="E5" s="1">
        <v>62</v>
      </c>
      <c r="F5" t="s">
        <v>7</v>
      </c>
      <c r="G5" s="3" t="s">
        <v>172</v>
      </c>
      <c r="H5" s="1" t="s">
        <v>163</v>
      </c>
      <c r="I5" s="1">
        <v>53</v>
      </c>
    </row>
    <row r="6" spans="1:11" x14ac:dyDescent="0.3">
      <c r="A6" s="4">
        <v>11749</v>
      </c>
      <c r="B6" t="s">
        <v>8</v>
      </c>
      <c r="C6" s="6">
        <v>284</v>
      </c>
      <c r="D6" s="1" t="s">
        <v>163</v>
      </c>
      <c r="E6" s="1">
        <f>INT(DAYS360(C6,A6)/360)</f>
        <v>31</v>
      </c>
      <c r="F6" t="s">
        <v>9</v>
      </c>
      <c r="G6" s="3" t="s">
        <v>166</v>
      </c>
      <c r="H6" s="1" t="s">
        <v>163</v>
      </c>
      <c r="I6" s="1">
        <v>35</v>
      </c>
    </row>
    <row r="7" spans="1:11" x14ac:dyDescent="0.3">
      <c r="A7" s="4">
        <v>12114</v>
      </c>
      <c r="B7" t="s">
        <v>10</v>
      </c>
      <c r="C7" s="6">
        <v>2689</v>
      </c>
      <c r="D7" s="1" t="s">
        <v>163</v>
      </c>
      <c r="E7" s="1">
        <f>INT(DAYS360(C7,A7)/360)</f>
        <v>25</v>
      </c>
      <c r="F7" t="s">
        <v>11</v>
      </c>
      <c r="G7" s="3" t="s">
        <v>171</v>
      </c>
      <c r="H7" s="1" t="s">
        <v>163</v>
      </c>
      <c r="I7" s="1">
        <v>34</v>
      </c>
    </row>
    <row r="8" spans="1:11" x14ac:dyDescent="0.3">
      <c r="A8" s="4">
        <v>12479</v>
      </c>
      <c r="B8" t="s">
        <v>12</v>
      </c>
      <c r="C8" s="6">
        <v>1352</v>
      </c>
      <c r="D8" s="1" t="s">
        <v>163</v>
      </c>
      <c r="E8" s="1">
        <f>INT(DAYS360(C8,A8)/360)</f>
        <v>30</v>
      </c>
      <c r="F8" t="s">
        <v>13</v>
      </c>
      <c r="G8" s="3">
        <v>398</v>
      </c>
      <c r="H8" s="1" t="s">
        <v>163</v>
      </c>
      <c r="I8" s="1">
        <f>INT(DAYS360(G8,A8)/360)</f>
        <v>33</v>
      </c>
    </row>
    <row r="9" spans="1:11" x14ac:dyDescent="0.3">
      <c r="A9" s="4">
        <v>12844</v>
      </c>
      <c r="B9" t="s">
        <v>14</v>
      </c>
      <c r="C9" s="6">
        <v>3018</v>
      </c>
      <c r="D9" s="1" t="s">
        <v>163</v>
      </c>
      <c r="E9" s="1">
        <f>INT(DAYS360(C9,A9)/360)</f>
        <v>26</v>
      </c>
      <c r="F9" t="s">
        <v>15</v>
      </c>
      <c r="G9" s="3" t="s">
        <v>170</v>
      </c>
      <c r="H9" s="1" t="s">
        <v>163</v>
      </c>
      <c r="I9" s="1">
        <v>49</v>
      </c>
    </row>
    <row r="10" spans="1:11" x14ac:dyDescent="0.3">
      <c r="A10" s="4">
        <v>13210</v>
      </c>
      <c r="B10" t="s">
        <v>16</v>
      </c>
      <c r="C10" s="6">
        <v>3655</v>
      </c>
      <c r="D10" s="1" t="s">
        <v>163</v>
      </c>
      <c r="E10" s="1">
        <f>INT(DAYS360(C10,A10)/360)</f>
        <v>26</v>
      </c>
      <c r="F10" t="s">
        <v>17</v>
      </c>
      <c r="G10" s="3" t="s">
        <v>169</v>
      </c>
      <c r="H10" s="1" t="s">
        <v>163</v>
      </c>
      <c r="I10" s="1">
        <v>41</v>
      </c>
    </row>
    <row r="11" spans="1:11" x14ac:dyDescent="0.3">
      <c r="A11" s="4">
        <v>13575</v>
      </c>
      <c r="B11" t="s">
        <v>16</v>
      </c>
      <c r="C11" s="6">
        <v>3655</v>
      </c>
      <c r="D11" s="1" t="s">
        <v>163</v>
      </c>
      <c r="E11" s="1">
        <f>INT(DAYS360(C11,A11)/360)</f>
        <v>27</v>
      </c>
      <c r="F11" t="s">
        <v>18</v>
      </c>
      <c r="G11" s="3">
        <v>96</v>
      </c>
      <c r="H11" s="1" t="s">
        <v>163</v>
      </c>
      <c r="I11" s="1">
        <f>INT(DAYS360(G11,A11)/360)</f>
        <v>36</v>
      </c>
    </row>
    <row r="12" spans="1:11" x14ac:dyDescent="0.3">
      <c r="A12" s="4">
        <v>13940</v>
      </c>
      <c r="B12" t="s">
        <v>14</v>
      </c>
      <c r="C12" s="6">
        <v>3018</v>
      </c>
      <c r="D12" s="1" t="s">
        <v>163</v>
      </c>
      <c r="E12" s="1">
        <f>INT(DAYS360(C12,A12)/360)</f>
        <v>29</v>
      </c>
      <c r="F12" t="s">
        <v>18</v>
      </c>
      <c r="G12" s="3">
        <v>96</v>
      </c>
      <c r="H12" s="1" t="s">
        <v>163</v>
      </c>
      <c r="I12" s="1">
        <f>INT(DAYS360(G12,A12)/360)</f>
        <v>37</v>
      </c>
    </row>
    <row r="13" spans="1:11" x14ac:dyDescent="0.3">
      <c r="A13" s="4">
        <v>14305</v>
      </c>
      <c r="B13" t="s">
        <v>19</v>
      </c>
      <c r="C13" s="6">
        <v>5058</v>
      </c>
      <c r="D13" s="1" t="s">
        <v>163</v>
      </c>
      <c r="E13" s="1">
        <f>INT(DAYS360(C13,A13)/360)</f>
        <v>25</v>
      </c>
      <c r="F13" t="s">
        <v>20</v>
      </c>
      <c r="G13" s="3">
        <v>1904</v>
      </c>
      <c r="H13" s="1" t="s">
        <v>163</v>
      </c>
      <c r="I13" s="1">
        <f>INT(DAYS360(G13,A13)/360)</f>
        <v>33</v>
      </c>
    </row>
    <row r="14" spans="1:11" x14ac:dyDescent="0.3">
      <c r="A14" s="4">
        <v>14671</v>
      </c>
      <c r="B14" t="s">
        <v>21</v>
      </c>
      <c r="C14" s="6">
        <v>4205</v>
      </c>
      <c r="D14" s="1" t="s">
        <v>163</v>
      </c>
      <c r="E14" s="1">
        <f>INT(DAYS360(C14,A14)/360)</f>
        <v>28</v>
      </c>
      <c r="F14" t="s">
        <v>22</v>
      </c>
      <c r="G14" s="3">
        <v>3063</v>
      </c>
      <c r="H14" s="1" t="s">
        <v>163</v>
      </c>
      <c r="I14" s="1">
        <f>INT(DAYS360(G14,A14)/360)</f>
        <v>31</v>
      </c>
    </row>
    <row r="15" spans="1:11" x14ac:dyDescent="0.3">
      <c r="A15" s="4">
        <v>15036</v>
      </c>
      <c r="B15" t="s">
        <v>23</v>
      </c>
      <c r="C15" s="6">
        <v>6505</v>
      </c>
      <c r="D15" s="1" t="s">
        <v>163</v>
      </c>
      <c r="E15" s="1">
        <f>INT(DAYS360(C15,A15)/360)</f>
        <v>23</v>
      </c>
      <c r="F15" t="s">
        <v>24</v>
      </c>
      <c r="G15" s="3">
        <v>503</v>
      </c>
      <c r="H15" s="1" t="s">
        <v>163</v>
      </c>
      <c r="I15" s="1">
        <f>INT(DAYS360(G15,A15)/360)</f>
        <v>39</v>
      </c>
    </row>
    <row r="16" spans="1:11" x14ac:dyDescent="0.3">
      <c r="A16" s="4">
        <v>15401</v>
      </c>
      <c r="B16" t="s">
        <v>25</v>
      </c>
      <c r="C16" s="6">
        <v>1734</v>
      </c>
      <c r="D16" s="1" t="s">
        <v>163</v>
      </c>
      <c r="E16" s="1">
        <f>INT(DAYS360(C16,A16)/360)</f>
        <v>37</v>
      </c>
      <c r="F16" t="s">
        <v>26</v>
      </c>
      <c r="G16" s="3" t="s">
        <v>168</v>
      </c>
      <c r="H16" s="1" t="s">
        <v>163</v>
      </c>
      <c r="I16" s="1">
        <v>43</v>
      </c>
    </row>
    <row r="17" spans="1:9" x14ac:dyDescent="0.3">
      <c r="A17" s="4">
        <v>15766</v>
      </c>
      <c r="B17" t="s">
        <v>27</v>
      </c>
      <c r="C17" s="6">
        <v>7001</v>
      </c>
      <c r="D17" s="1" t="s">
        <v>163</v>
      </c>
      <c r="E17" s="1">
        <f>INT(DAYS360(C17,A17)/360)</f>
        <v>23</v>
      </c>
      <c r="F17" t="s">
        <v>28</v>
      </c>
      <c r="G17" s="3" t="s">
        <v>167</v>
      </c>
      <c r="H17" s="1" t="s">
        <v>163</v>
      </c>
      <c r="I17" s="1">
        <v>48</v>
      </c>
    </row>
    <row r="18" spans="1:9" x14ac:dyDescent="0.3">
      <c r="A18" s="4">
        <v>16132</v>
      </c>
      <c r="B18" t="s">
        <v>29</v>
      </c>
      <c r="C18" s="6">
        <v>5720</v>
      </c>
      <c r="D18" s="1" t="s">
        <v>163</v>
      </c>
      <c r="E18" s="1">
        <f>INT(DAYS360(C18,A18)/360)</f>
        <v>28</v>
      </c>
      <c r="F18" t="s">
        <v>30</v>
      </c>
      <c r="G18" s="3">
        <v>1219</v>
      </c>
      <c r="H18" s="1" t="s">
        <v>163</v>
      </c>
      <c r="I18" s="1">
        <f>INT(DAYS360(G18,A18)/360)</f>
        <v>40</v>
      </c>
    </row>
    <row r="19" spans="1:9" x14ac:dyDescent="0.3">
      <c r="A19" s="4">
        <v>16497</v>
      </c>
      <c r="B19" t="s">
        <v>31</v>
      </c>
      <c r="C19" s="6">
        <v>1544</v>
      </c>
      <c r="D19" s="1" t="s">
        <v>163</v>
      </c>
      <c r="E19" s="1">
        <f>INT(DAYS360(C19,A19)/360)</f>
        <v>40</v>
      </c>
      <c r="F19" t="s">
        <v>32</v>
      </c>
      <c r="G19" s="3">
        <v>2560</v>
      </c>
      <c r="H19" s="1" t="s">
        <v>163</v>
      </c>
      <c r="I19" s="1">
        <f>INT(DAYS360(G19,A19)/360)</f>
        <v>38</v>
      </c>
    </row>
    <row r="20" spans="1:9" x14ac:dyDescent="0.3">
      <c r="A20" s="4">
        <v>16862</v>
      </c>
      <c r="B20" t="s">
        <v>33</v>
      </c>
      <c r="C20" s="6">
        <v>6027</v>
      </c>
      <c r="D20" s="1" t="s">
        <v>163</v>
      </c>
      <c r="E20" s="1">
        <f>INT(DAYS360(C20,A20)/360)</f>
        <v>29</v>
      </c>
      <c r="F20" t="s">
        <v>9</v>
      </c>
      <c r="G20" s="3" t="s">
        <v>166</v>
      </c>
      <c r="H20" s="1" t="s">
        <v>163</v>
      </c>
      <c r="I20" s="1">
        <v>49</v>
      </c>
    </row>
    <row r="21" spans="1:9" x14ac:dyDescent="0.3">
      <c r="A21" s="4">
        <v>17227</v>
      </c>
      <c r="B21" t="s">
        <v>34</v>
      </c>
      <c r="C21" s="6">
        <v>4755</v>
      </c>
      <c r="D21" s="1" t="s">
        <v>163</v>
      </c>
      <c r="E21" s="1">
        <f>INT(DAYS360(C21,A21)/360)</f>
        <v>34</v>
      </c>
      <c r="F21" t="s">
        <v>35</v>
      </c>
      <c r="G21" s="3" t="s">
        <v>165</v>
      </c>
      <c r="H21" s="1" t="s">
        <v>163</v>
      </c>
      <c r="I21" s="1">
        <v>56</v>
      </c>
    </row>
    <row r="22" spans="1:9" x14ac:dyDescent="0.3">
      <c r="A22" s="4">
        <v>17593</v>
      </c>
      <c r="B22" t="s">
        <v>36</v>
      </c>
      <c r="C22" s="6">
        <v>6215</v>
      </c>
      <c r="D22" s="1" t="s">
        <v>163</v>
      </c>
      <c r="E22" s="1">
        <f>INT(DAYS360(C22,A22)/360)</f>
        <v>31</v>
      </c>
      <c r="F22" t="s">
        <v>37</v>
      </c>
      <c r="G22" s="3">
        <v>2699</v>
      </c>
      <c r="H22" s="1" t="s">
        <v>163</v>
      </c>
      <c r="I22" s="1">
        <f>INT(DAYS360(G22,A22)/360)</f>
        <v>40</v>
      </c>
    </row>
    <row r="23" spans="1:9" x14ac:dyDescent="0.3">
      <c r="A23" s="4">
        <v>17958</v>
      </c>
      <c r="B23" t="s">
        <v>33</v>
      </c>
      <c r="C23" s="6">
        <v>6027</v>
      </c>
      <c r="D23" s="1" t="s">
        <v>163</v>
      </c>
      <c r="E23" s="1">
        <f>INT(DAYS360(C23,A23)/360)</f>
        <v>32</v>
      </c>
      <c r="F23" t="s">
        <v>38</v>
      </c>
      <c r="G23" s="3">
        <v>4361</v>
      </c>
      <c r="H23" s="1" t="s">
        <v>163</v>
      </c>
      <c r="I23" s="1">
        <f>INT(DAYS360(G23,A23)/360)</f>
        <v>37</v>
      </c>
    </row>
    <row r="24" spans="1:9" x14ac:dyDescent="0.3">
      <c r="A24" s="4">
        <v>18323</v>
      </c>
      <c r="B24" t="s">
        <v>39</v>
      </c>
      <c r="C24" s="6">
        <v>7843</v>
      </c>
      <c r="D24" s="1" t="s">
        <v>163</v>
      </c>
      <c r="E24" s="1">
        <f>INT(DAYS360(C24,A24)/360)</f>
        <v>28</v>
      </c>
      <c r="F24" t="s">
        <v>40</v>
      </c>
      <c r="G24" s="3">
        <v>4391</v>
      </c>
      <c r="H24" s="1" t="s">
        <v>163</v>
      </c>
      <c r="I24" s="1">
        <f>INT(DAYS360(G24,A24)/360)</f>
        <v>38</v>
      </c>
    </row>
    <row r="25" spans="1:9" x14ac:dyDescent="0.3">
      <c r="A25" s="4">
        <v>18688</v>
      </c>
      <c r="B25" t="s">
        <v>19</v>
      </c>
      <c r="C25" s="6">
        <v>5058</v>
      </c>
      <c r="D25" s="1" t="s">
        <v>163</v>
      </c>
      <c r="E25" s="1">
        <f>INT(DAYS360(C25,A25)/360)</f>
        <v>37</v>
      </c>
      <c r="F25" t="s">
        <v>41</v>
      </c>
      <c r="G25" s="3" t="s">
        <v>164</v>
      </c>
      <c r="H25" s="1" t="s">
        <v>163</v>
      </c>
      <c r="I25" s="1">
        <v>52</v>
      </c>
    </row>
    <row r="26" spans="1:9" x14ac:dyDescent="0.3">
      <c r="A26" s="4">
        <v>19054</v>
      </c>
      <c r="B26" t="s">
        <v>42</v>
      </c>
      <c r="C26" s="1" t="s">
        <v>182</v>
      </c>
      <c r="D26" s="1" t="s">
        <v>163</v>
      </c>
      <c r="E26" s="1">
        <v>45</v>
      </c>
      <c r="F26" t="s">
        <v>24</v>
      </c>
      <c r="G26" s="3">
        <v>493</v>
      </c>
      <c r="H26" s="1" t="s">
        <v>163</v>
      </c>
      <c r="I26" s="1">
        <f>INT(DAYS360(G26,A26)/360)</f>
        <v>50</v>
      </c>
    </row>
    <row r="27" spans="1:9" x14ac:dyDescent="0.3">
      <c r="A27" s="4">
        <v>19419</v>
      </c>
      <c r="B27" t="s">
        <v>43</v>
      </c>
      <c r="C27" s="6">
        <v>10717</v>
      </c>
      <c r="D27" s="1" t="s">
        <v>163</v>
      </c>
      <c r="E27" s="1">
        <f>INT(DAYS360(C27,A27)/360)</f>
        <v>23</v>
      </c>
      <c r="F27" t="s">
        <v>44</v>
      </c>
      <c r="G27" s="3">
        <v>6682</v>
      </c>
      <c r="H27" s="1" t="s">
        <v>163</v>
      </c>
      <c r="I27" s="1">
        <f>INT(DAYS360(G27,A27)/360)</f>
        <v>34</v>
      </c>
    </row>
    <row r="28" spans="1:9" x14ac:dyDescent="0.3">
      <c r="A28" s="4">
        <v>19784</v>
      </c>
      <c r="B28" t="s">
        <v>45</v>
      </c>
      <c r="C28" s="6">
        <v>10909</v>
      </c>
      <c r="D28" s="1" t="s">
        <v>163</v>
      </c>
      <c r="E28" s="1">
        <f>INT(DAYS360(C28,A28)/360)</f>
        <v>24</v>
      </c>
      <c r="F28" t="s">
        <v>46</v>
      </c>
      <c r="G28" s="3">
        <v>8860</v>
      </c>
      <c r="H28" s="1" t="s">
        <v>163</v>
      </c>
      <c r="I28" s="1">
        <f>INT(DAYS360(G28,A28)/360)</f>
        <v>29</v>
      </c>
    </row>
    <row r="29" spans="1:9" x14ac:dyDescent="0.3">
      <c r="A29" s="4">
        <v>20149</v>
      </c>
      <c r="B29" t="s">
        <v>47</v>
      </c>
      <c r="C29" s="6">
        <v>2989</v>
      </c>
      <c r="D29" s="1" t="s">
        <v>163</v>
      </c>
      <c r="E29" s="1">
        <f>INT(DAYS360(C29,A29)/360)</f>
        <v>46</v>
      </c>
      <c r="F29" t="s">
        <v>48</v>
      </c>
      <c r="G29" s="3">
        <v>6234</v>
      </c>
      <c r="H29" s="1" t="s">
        <v>163</v>
      </c>
      <c r="I29" s="1">
        <f>INT(DAYS360(G29,A29)/360)</f>
        <v>38</v>
      </c>
    </row>
    <row r="30" spans="1:9" x14ac:dyDescent="0.3">
      <c r="A30" s="4">
        <v>20515</v>
      </c>
      <c r="B30" t="s">
        <v>29</v>
      </c>
      <c r="C30" s="6">
        <v>5720</v>
      </c>
      <c r="D30" s="1" t="s">
        <v>163</v>
      </c>
      <c r="E30" s="1">
        <f>INT(DAYS360(C30,A30)/360)</f>
        <v>40</v>
      </c>
      <c r="F30" t="s">
        <v>49</v>
      </c>
      <c r="G30" s="3">
        <v>7498</v>
      </c>
      <c r="H30" s="1" t="s">
        <v>163</v>
      </c>
      <c r="I30" s="1">
        <f>INT(DAYS360(G30,A30)/360)</f>
        <v>35</v>
      </c>
    </row>
    <row r="31" spans="1:9" x14ac:dyDescent="0.3">
      <c r="A31" s="4">
        <v>20880</v>
      </c>
      <c r="B31" t="s">
        <v>50</v>
      </c>
      <c r="C31" s="6">
        <v>11016</v>
      </c>
      <c r="D31" s="1">
        <f ca="1">INT(_xlfn.DAYS($K$1,C31)/365)</f>
        <v>92</v>
      </c>
      <c r="E31" s="1">
        <f>INT(DAYS360(C31,A31)/360)</f>
        <v>27</v>
      </c>
      <c r="F31" t="s">
        <v>51</v>
      </c>
      <c r="G31" s="3">
        <v>5206</v>
      </c>
      <c r="H31" s="1" t="s">
        <v>163</v>
      </c>
      <c r="I31" s="1">
        <f>INT(DAYS360(G31,A31)/360)</f>
        <v>42</v>
      </c>
    </row>
    <row r="32" spans="1:9" x14ac:dyDescent="0.3">
      <c r="A32" s="4">
        <v>21245</v>
      </c>
      <c r="B32" t="s">
        <v>52</v>
      </c>
      <c r="C32" s="6">
        <v>6391</v>
      </c>
      <c r="D32" s="1" t="s">
        <v>163</v>
      </c>
      <c r="E32" s="1">
        <f>INT(DAYS360(C32,A32)/360)</f>
        <v>40</v>
      </c>
      <c r="F32" t="s">
        <v>53</v>
      </c>
      <c r="G32" s="3">
        <v>3713</v>
      </c>
      <c r="H32" s="1" t="s">
        <v>163</v>
      </c>
      <c r="I32" s="1">
        <f>INT(DAYS360(G32,A32)/360)</f>
        <v>48</v>
      </c>
    </row>
    <row r="33" spans="1:9" x14ac:dyDescent="0.3">
      <c r="A33" s="4">
        <v>21610</v>
      </c>
      <c r="B33" t="s">
        <v>54</v>
      </c>
      <c r="C33" s="6">
        <v>7755</v>
      </c>
      <c r="D33" s="1" t="s">
        <v>163</v>
      </c>
      <c r="E33" s="1">
        <f>INT(DAYS360(C33,A33)/360)</f>
        <v>37</v>
      </c>
      <c r="F33" t="s">
        <v>55</v>
      </c>
      <c r="G33" s="3">
        <v>8678</v>
      </c>
      <c r="H33" s="1" t="s">
        <v>163</v>
      </c>
      <c r="I33" s="1">
        <f>INT(DAYS360(G33,A33)/360)</f>
        <v>35</v>
      </c>
    </row>
    <row r="34" spans="1:9" x14ac:dyDescent="0.3">
      <c r="A34" s="4">
        <v>21976</v>
      </c>
      <c r="B34" t="s">
        <v>56</v>
      </c>
      <c r="C34" s="6">
        <v>11746</v>
      </c>
      <c r="D34" s="1">
        <f ca="1">INT(_xlfn.DAYS($K$1,C34)/365)</f>
        <v>90</v>
      </c>
      <c r="E34" s="1">
        <f>INT(DAYS360(C34,A34)/360)</f>
        <v>28</v>
      </c>
      <c r="F34" t="s">
        <v>57</v>
      </c>
      <c r="G34" s="3">
        <v>5055</v>
      </c>
      <c r="H34" s="1" t="s">
        <v>163</v>
      </c>
      <c r="I34" s="1">
        <f>INT(DAYS360(G34,A34)/360)</f>
        <v>46</v>
      </c>
    </row>
    <row r="35" spans="1:9" x14ac:dyDescent="0.3">
      <c r="A35" s="4">
        <v>22341</v>
      </c>
      <c r="B35" t="s">
        <v>58</v>
      </c>
      <c r="C35" s="6">
        <v>12682</v>
      </c>
      <c r="D35" s="1">
        <f ca="1">INT(_xlfn.DAYS($K$1,C35)/365)</f>
        <v>88</v>
      </c>
      <c r="E35" s="1">
        <f>INT(DAYS360(C35,A35)/360)</f>
        <v>26</v>
      </c>
      <c r="F35" t="s">
        <v>59</v>
      </c>
      <c r="G35" s="3">
        <v>11300</v>
      </c>
      <c r="H35" s="1" t="s">
        <v>163</v>
      </c>
      <c r="I35" s="1">
        <f>INT(DAYS360(G35,A35)/360)</f>
        <v>30</v>
      </c>
    </row>
    <row r="36" spans="1:9" x14ac:dyDescent="0.3">
      <c r="A36" s="4">
        <v>22706</v>
      </c>
      <c r="B36" t="s">
        <v>60</v>
      </c>
      <c r="C36" s="6">
        <v>11583</v>
      </c>
      <c r="D36" s="1" t="s">
        <v>163</v>
      </c>
      <c r="E36" s="1">
        <f>INT(DAYS360(C36,A36)/360)</f>
        <v>30</v>
      </c>
      <c r="F36" t="s">
        <v>61</v>
      </c>
      <c r="G36" s="3">
        <v>5940</v>
      </c>
      <c r="H36" s="1" t="s">
        <v>163</v>
      </c>
      <c r="I36" s="1">
        <f>INT(DAYS360(G36,A36)/360)</f>
        <v>45</v>
      </c>
    </row>
    <row r="37" spans="1:9" x14ac:dyDescent="0.3">
      <c r="A37" s="4">
        <v>23071</v>
      </c>
      <c r="B37" t="s">
        <v>62</v>
      </c>
      <c r="C37" s="6">
        <v>9517</v>
      </c>
      <c r="D37" s="1" t="s">
        <v>163</v>
      </c>
      <c r="E37" s="1">
        <f>INT(DAYS360(C37,A37)/360)</f>
        <v>37</v>
      </c>
      <c r="F37" t="s">
        <v>63</v>
      </c>
      <c r="G37" s="3">
        <v>9913</v>
      </c>
      <c r="H37" s="1" t="s">
        <v>163</v>
      </c>
      <c r="I37" s="1">
        <f>INT(DAYS360(G37,A37)/360)</f>
        <v>36</v>
      </c>
    </row>
    <row r="38" spans="1:9" x14ac:dyDescent="0.3">
      <c r="A38" s="4">
        <v>23437</v>
      </c>
      <c r="B38" t="s">
        <v>64</v>
      </c>
      <c r="C38" s="6">
        <v>13058</v>
      </c>
      <c r="D38" s="1">
        <f ca="1">INT(_xlfn.DAYS($K$1,C38)/365)</f>
        <v>87</v>
      </c>
      <c r="E38" s="1">
        <f>INT(DAYS360(C38,A38)/360)</f>
        <v>28</v>
      </c>
      <c r="F38" t="s">
        <v>65</v>
      </c>
      <c r="G38" s="3">
        <v>2987</v>
      </c>
      <c r="H38" s="1" t="s">
        <v>163</v>
      </c>
      <c r="I38" s="1">
        <f>INT(DAYS360(G38,A38)/360)</f>
        <v>55</v>
      </c>
    </row>
    <row r="39" spans="1:9" x14ac:dyDescent="0.3">
      <c r="A39" s="4">
        <v>23802</v>
      </c>
      <c r="B39" t="s">
        <v>66</v>
      </c>
      <c r="C39" s="6">
        <v>14715</v>
      </c>
      <c r="D39" s="1">
        <f ca="1">INT(_xlfn.DAYS($K$1,C39)/365)</f>
        <v>82</v>
      </c>
      <c r="E39" s="1">
        <f>INT(DAYS360(C39,A39)/360)</f>
        <v>24</v>
      </c>
      <c r="F39" t="s">
        <v>67</v>
      </c>
      <c r="G39" s="3">
        <v>8816</v>
      </c>
      <c r="H39" s="1" t="s">
        <v>163</v>
      </c>
      <c r="I39" s="1">
        <f>INT(DAYS360(G39,A39)/360)</f>
        <v>41</v>
      </c>
    </row>
    <row r="40" spans="1:9" x14ac:dyDescent="0.3">
      <c r="A40" s="4">
        <v>24167</v>
      </c>
      <c r="B40" t="s">
        <v>68</v>
      </c>
      <c r="C40" s="6">
        <v>11746</v>
      </c>
      <c r="D40" s="1" t="s">
        <v>163</v>
      </c>
      <c r="E40" s="1">
        <f>INT(DAYS360(C40,A40)/360)</f>
        <v>34</v>
      </c>
      <c r="F40" t="s">
        <v>69</v>
      </c>
      <c r="G40" s="3">
        <v>8057</v>
      </c>
      <c r="H40" s="1" t="s">
        <v>163</v>
      </c>
      <c r="I40" s="1">
        <f>INT(DAYS360(G40,A40)/360)</f>
        <v>44</v>
      </c>
    </row>
    <row r="41" spans="1:9" x14ac:dyDescent="0.3">
      <c r="A41" s="4">
        <v>24532</v>
      </c>
      <c r="B41" t="s">
        <v>10</v>
      </c>
      <c r="C41" s="6">
        <v>2689</v>
      </c>
      <c r="D41" s="1" t="s">
        <v>163</v>
      </c>
      <c r="E41" s="1">
        <f>INT(DAYS360(C41,A41)/360)</f>
        <v>59</v>
      </c>
      <c r="F41" t="s">
        <v>70</v>
      </c>
      <c r="G41" s="3">
        <v>9236</v>
      </c>
      <c r="H41" s="1" t="s">
        <v>163</v>
      </c>
      <c r="I41" s="1">
        <f>INT(DAYS360(G41,A41)/360)</f>
        <v>41</v>
      </c>
    </row>
    <row r="42" spans="1:9" x14ac:dyDescent="0.3">
      <c r="A42" s="4">
        <v>24898</v>
      </c>
      <c r="B42" t="s">
        <v>71</v>
      </c>
      <c r="C42" s="6">
        <v>15455</v>
      </c>
      <c r="D42" s="1">
        <f ca="1">INT(_xlfn.DAYS($K$1,C42)/365)</f>
        <v>80</v>
      </c>
      <c r="E42" s="1">
        <f>INT(DAYS360(C42,A42)/360)</f>
        <v>25</v>
      </c>
      <c r="F42" t="s">
        <v>72</v>
      </c>
      <c r="G42" s="3">
        <v>8653</v>
      </c>
      <c r="H42" s="1" t="s">
        <v>163</v>
      </c>
      <c r="I42" s="1">
        <f>INT(DAYS360(G42,A42)/360)</f>
        <v>44</v>
      </c>
    </row>
    <row r="43" spans="1:9" x14ac:dyDescent="0.3">
      <c r="A43" s="4">
        <v>25263</v>
      </c>
      <c r="B43" t="s">
        <v>73</v>
      </c>
      <c r="C43" s="6">
        <v>12781</v>
      </c>
      <c r="D43" s="1">
        <f ca="1">INT(_xlfn.DAYS($K$1,C43)/365)</f>
        <v>87</v>
      </c>
      <c r="E43" s="1">
        <f>INT(DAYS360(C43,A43)/360)</f>
        <v>34</v>
      </c>
      <c r="F43" t="s">
        <v>74</v>
      </c>
      <c r="G43" s="3">
        <v>2703</v>
      </c>
      <c r="H43" s="1" t="s">
        <v>163</v>
      </c>
      <c r="I43" s="1">
        <f>INT(DAYS360(G43,A43)/360)</f>
        <v>61</v>
      </c>
    </row>
    <row r="44" spans="1:9" x14ac:dyDescent="0.3">
      <c r="A44" s="4">
        <v>25628</v>
      </c>
      <c r="B44" t="s">
        <v>75</v>
      </c>
      <c r="C44" s="6">
        <v>13279</v>
      </c>
      <c r="D44" s="1">
        <f ca="1">INT(_xlfn.DAYS($K$1,C44)/365)</f>
        <v>86</v>
      </c>
      <c r="E44" s="1">
        <f>INT(DAYS360(C44,A44)/360)</f>
        <v>33</v>
      </c>
      <c r="F44" t="s">
        <v>76</v>
      </c>
      <c r="G44" s="3">
        <v>10153</v>
      </c>
      <c r="H44" s="1" t="s">
        <v>163</v>
      </c>
      <c r="I44" s="1">
        <f>INT(DAYS360(G44,A44)/360)</f>
        <v>42</v>
      </c>
    </row>
    <row r="45" spans="1:9" x14ac:dyDescent="0.3">
      <c r="A45" s="4">
        <v>25993</v>
      </c>
      <c r="B45" t="s">
        <v>77</v>
      </c>
      <c r="C45" s="6">
        <v>13870</v>
      </c>
      <c r="D45" s="1">
        <f ca="1">INT(_xlfn.DAYS($K$1,C45)/365)</f>
        <v>84</v>
      </c>
      <c r="E45" s="1">
        <f>INT(DAYS360(C45,A45)/360)</f>
        <v>33</v>
      </c>
      <c r="F45" t="s">
        <v>78</v>
      </c>
      <c r="G45" s="3">
        <v>10988</v>
      </c>
      <c r="H45" s="1">
        <f ca="1">INT(_xlfn.DAYS($K$1,G45)/365)</f>
        <v>92</v>
      </c>
      <c r="I45" s="1">
        <f>INT(DAYS360(G45,A45)/360)</f>
        <v>41</v>
      </c>
    </row>
    <row r="46" spans="1:9" x14ac:dyDescent="0.3">
      <c r="A46" s="4">
        <v>26359</v>
      </c>
      <c r="B46" t="s">
        <v>79</v>
      </c>
      <c r="C46" s="6">
        <v>16873</v>
      </c>
      <c r="D46" s="1">
        <f ca="1">INT(_xlfn.DAYS($K$1,C46)/365)</f>
        <v>76</v>
      </c>
      <c r="E46" s="1">
        <f>INT(DAYS360(C46,A46)/360)</f>
        <v>25</v>
      </c>
      <c r="F46" t="s">
        <v>46</v>
      </c>
      <c r="G46" s="3">
        <v>8860</v>
      </c>
      <c r="H46" s="1" t="s">
        <v>163</v>
      </c>
      <c r="I46" s="1">
        <f>INT(DAYS360(G46,A46)/360)</f>
        <v>47</v>
      </c>
    </row>
    <row r="47" spans="1:9" x14ac:dyDescent="0.3">
      <c r="A47" s="4">
        <v>26724</v>
      </c>
      <c r="B47" t="s">
        <v>75</v>
      </c>
      <c r="C47" s="6">
        <v>13279</v>
      </c>
      <c r="D47" s="1">
        <f ca="1">INT(_xlfn.DAYS($K$1,C47)/365)</f>
        <v>86</v>
      </c>
      <c r="E47" s="1">
        <f>INT(DAYS360(C47,A47)/360)</f>
        <v>36</v>
      </c>
      <c r="F47" t="s">
        <v>80</v>
      </c>
      <c r="G47" s="3">
        <v>9171</v>
      </c>
      <c r="H47" s="1" t="s">
        <v>163</v>
      </c>
      <c r="I47" s="1">
        <f>INT(DAYS360(G47,A47)/360)</f>
        <v>48</v>
      </c>
    </row>
    <row r="48" spans="1:9" x14ac:dyDescent="0.3">
      <c r="A48" s="4">
        <v>27089</v>
      </c>
      <c r="B48" t="s">
        <v>81</v>
      </c>
      <c r="C48" s="6">
        <v>12030</v>
      </c>
      <c r="D48" s="1">
        <f ca="1">INT(_xlfn.DAYS($K$1,C48)/365)</f>
        <v>89</v>
      </c>
      <c r="E48" s="1">
        <f>INT(DAYS360(C48,A48)/360)</f>
        <v>41</v>
      </c>
      <c r="F48" t="s">
        <v>82</v>
      </c>
      <c r="G48" s="3">
        <v>6883</v>
      </c>
      <c r="H48" s="1" t="s">
        <v>163</v>
      </c>
      <c r="I48" s="1">
        <f>INT(DAYS360(G48,A48)/360)</f>
        <v>55</v>
      </c>
    </row>
    <row r="49" spans="1:9" x14ac:dyDescent="0.3">
      <c r="A49" s="4">
        <v>27454</v>
      </c>
      <c r="B49" t="s">
        <v>83</v>
      </c>
      <c r="C49" s="6">
        <v>12622</v>
      </c>
      <c r="D49" s="1" t="s">
        <v>163</v>
      </c>
      <c r="E49" s="1">
        <f>INT(DAYS360(C49,A49)/360)</f>
        <v>40</v>
      </c>
      <c r="F49" t="s">
        <v>84</v>
      </c>
      <c r="G49" s="3">
        <v>13627</v>
      </c>
      <c r="H49" s="1">
        <f ca="1">INT(_xlfn.DAYS($K$1,G49)/365)</f>
        <v>85</v>
      </c>
      <c r="I49" s="1">
        <f>INT(DAYS360(G49,A49)/360)</f>
        <v>37</v>
      </c>
    </row>
    <row r="50" spans="1:9" x14ac:dyDescent="0.3">
      <c r="A50" s="4">
        <v>27820</v>
      </c>
      <c r="B50" t="s">
        <v>85</v>
      </c>
      <c r="C50" s="6">
        <v>14977</v>
      </c>
      <c r="D50" s="1">
        <f ca="1">INT(_xlfn.DAYS($K$1,C50)/365)</f>
        <v>81</v>
      </c>
      <c r="E50" s="1">
        <f>INT(DAYS360(C50,A50)/360)</f>
        <v>35</v>
      </c>
      <c r="F50" t="s">
        <v>86</v>
      </c>
      <c r="G50" s="3">
        <v>6116</v>
      </c>
      <c r="H50" s="1" t="s">
        <v>163</v>
      </c>
      <c r="I50" s="1">
        <f>INT(DAYS360(G50,A50)/360)</f>
        <v>59</v>
      </c>
    </row>
    <row r="51" spans="1:9" x14ac:dyDescent="0.3">
      <c r="A51" s="4">
        <v>28185</v>
      </c>
      <c r="B51" t="s">
        <v>87</v>
      </c>
      <c r="C51" s="6">
        <v>16807</v>
      </c>
      <c r="D51" s="1">
        <f ca="1">INT(_xlfn.DAYS($K$1,C51)/365)</f>
        <v>76</v>
      </c>
      <c r="E51" s="1">
        <f>INT(DAYS360(C51,A51)/360)</f>
        <v>31</v>
      </c>
      <c r="F51" t="s">
        <v>88</v>
      </c>
      <c r="G51" s="3">
        <v>17469</v>
      </c>
      <c r="H51" s="1">
        <f ca="1">INT(_xlfn.DAYS($K$1,G51)/365)</f>
        <v>75</v>
      </c>
      <c r="I51" s="1">
        <f>INT(DAYS360(G51,A51)/360)</f>
        <v>29</v>
      </c>
    </row>
    <row r="52" spans="1:9" x14ac:dyDescent="0.3">
      <c r="A52" s="4">
        <v>28550</v>
      </c>
      <c r="B52" t="s">
        <v>77</v>
      </c>
      <c r="C52" s="6">
        <v>13870</v>
      </c>
      <c r="D52" s="1">
        <f ca="1">INT(_xlfn.DAYS($K$1,C52)/365)</f>
        <v>84</v>
      </c>
      <c r="E52" s="1">
        <f>INT(DAYS360(C52,A52)/360)</f>
        <v>40</v>
      </c>
      <c r="F52" t="s">
        <v>89</v>
      </c>
      <c r="G52" s="3">
        <v>14243</v>
      </c>
      <c r="H52" s="1">
        <f ca="1">INT(_xlfn.DAYS($K$1,G52)/365)</f>
        <v>83</v>
      </c>
      <c r="I52" s="1">
        <f>INT(DAYS360(G52,A52)/360)</f>
        <v>39</v>
      </c>
    </row>
    <row r="53" spans="1:9" x14ac:dyDescent="0.3">
      <c r="A53" s="4">
        <v>28915</v>
      </c>
      <c r="B53" t="s">
        <v>90</v>
      </c>
      <c r="C53" s="6">
        <v>17112</v>
      </c>
      <c r="D53" s="1">
        <f ca="1">INT(_xlfn.DAYS($K$1,C53)/365)</f>
        <v>76</v>
      </c>
      <c r="E53" s="1">
        <f>INT(DAYS360(C53,A53)/360)</f>
        <v>32</v>
      </c>
      <c r="F53" t="s">
        <v>91</v>
      </c>
      <c r="G53" s="3">
        <v>13735</v>
      </c>
      <c r="H53" s="1">
        <f ca="1">INT(_xlfn.DAYS($K$1,G53)/365)</f>
        <v>85</v>
      </c>
      <c r="I53" s="1">
        <f>INT(DAYS360(G53,A53)/360)</f>
        <v>41</v>
      </c>
    </row>
    <row r="54" spans="1:9" x14ac:dyDescent="0.3">
      <c r="A54" s="4">
        <v>29281</v>
      </c>
      <c r="B54" t="s">
        <v>92</v>
      </c>
      <c r="C54" s="6">
        <v>18257</v>
      </c>
      <c r="D54" s="1">
        <f ca="1">INT(_xlfn.DAYS($K$1,C54)/365)</f>
        <v>72</v>
      </c>
      <c r="E54" s="1">
        <f>INT(DAYS360(C54,A54)/360)</f>
        <v>30</v>
      </c>
      <c r="F54" t="s">
        <v>93</v>
      </c>
      <c r="G54" s="3">
        <v>15935</v>
      </c>
      <c r="H54" s="1">
        <f ca="1">INT(_xlfn.DAYS($K$1,G54)/365)</f>
        <v>79</v>
      </c>
      <c r="I54" s="1">
        <f>INT(DAYS360(G54,A54)/360)</f>
        <v>36</v>
      </c>
    </row>
    <row r="55" spans="1:9" x14ac:dyDescent="0.3">
      <c r="A55" s="4">
        <v>29646</v>
      </c>
      <c r="B55" t="s">
        <v>10</v>
      </c>
      <c r="C55" s="6">
        <v>2689</v>
      </c>
      <c r="D55" s="1" t="s">
        <v>163</v>
      </c>
      <c r="E55" s="1">
        <f>INT(DAYS360(C55,A55)/360)</f>
        <v>73</v>
      </c>
      <c r="F55" t="s">
        <v>94</v>
      </c>
      <c r="G55" s="3">
        <v>1963</v>
      </c>
      <c r="H55" s="1" t="s">
        <v>163</v>
      </c>
      <c r="I55" s="1">
        <f>INT(DAYS360(G55,A55)/360)</f>
        <v>75</v>
      </c>
    </row>
    <row r="56" spans="1:9" x14ac:dyDescent="0.3">
      <c r="A56" s="4">
        <v>30011</v>
      </c>
      <c r="B56" t="s">
        <v>95</v>
      </c>
      <c r="C56" s="6">
        <v>18071</v>
      </c>
      <c r="D56" s="1">
        <f ca="1">INT(_xlfn.DAYS($K$1,C56)/365)</f>
        <v>73</v>
      </c>
      <c r="E56" s="1">
        <f>INT(DAYS360(C56,A56)/360)</f>
        <v>32</v>
      </c>
      <c r="F56" t="s">
        <v>96</v>
      </c>
      <c r="G56" s="3">
        <v>16071</v>
      </c>
      <c r="H56" s="1">
        <f t="shared" ref="H56:H65" ca="1" si="0">INT(_xlfn.DAYS($K$1,G56)/365)</f>
        <v>78</v>
      </c>
      <c r="I56" s="1">
        <f>INT(DAYS360(G56,A56)/360)</f>
        <v>38</v>
      </c>
    </row>
    <row r="57" spans="1:9" x14ac:dyDescent="0.3">
      <c r="A57" s="4">
        <v>30376</v>
      </c>
      <c r="B57" t="s">
        <v>97</v>
      </c>
      <c r="C57" s="6">
        <v>12533</v>
      </c>
      <c r="D57" s="1">
        <f ca="1">INT(_xlfn.DAYS($K$1,C57)/365)</f>
        <v>88</v>
      </c>
      <c r="E57" s="1">
        <f>INT(DAYS360(C57,A57)/360)</f>
        <v>48</v>
      </c>
      <c r="F57" t="s">
        <v>98</v>
      </c>
      <c r="G57" s="3">
        <v>11328</v>
      </c>
      <c r="H57" s="1">
        <f t="shared" ca="1" si="0"/>
        <v>91</v>
      </c>
      <c r="I57" s="1">
        <f>INT(DAYS360(G57,A57)/360)</f>
        <v>52</v>
      </c>
    </row>
    <row r="58" spans="1:9" x14ac:dyDescent="0.3">
      <c r="A58" s="4">
        <v>30742</v>
      </c>
      <c r="B58" t="s">
        <v>90</v>
      </c>
      <c r="C58" s="6">
        <v>17112</v>
      </c>
      <c r="D58" s="1">
        <f ca="1">INT(_xlfn.DAYS($K$1,C58)/365)</f>
        <v>76</v>
      </c>
      <c r="E58" s="1">
        <f>INT(DAYS360(C58,A58)/360)</f>
        <v>37</v>
      </c>
      <c r="F58" t="s">
        <v>99</v>
      </c>
      <c r="G58" s="3">
        <v>14542</v>
      </c>
      <c r="H58" s="1">
        <f t="shared" ca="1" si="0"/>
        <v>83</v>
      </c>
      <c r="I58" s="1">
        <f>INT(DAYS360(G58,A58)/360)</f>
        <v>44</v>
      </c>
    </row>
    <row r="59" spans="1:9" x14ac:dyDescent="0.3">
      <c r="A59" s="4">
        <v>31107</v>
      </c>
      <c r="B59" t="s">
        <v>100</v>
      </c>
      <c r="C59" s="6">
        <v>9093</v>
      </c>
      <c r="D59" s="1">
        <f ca="1">INT(_xlfn.DAYS($K$1,C59)/365)</f>
        <v>97</v>
      </c>
      <c r="E59" s="1">
        <f>INT(DAYS360(C59,A59)/360)</f>
        <v>60</v>
      </c>
      <c r="F59" t="s">
        <v>101</v>
      </c>
      <c r="G59" s="3">
        <v>18342</v>
      </c>
      <c r="H59" s="1">
        <f t="shared" ca="1" si="0"/>
        <v>72</v>
      </c>
      <c r="I59" s="1">
        <f>INT(DAYS360(G59,A59)/360)</f>
        <v>34</v>
      </c>
    </row>
    <row r="60" spans="1:9" x14ac:dyDescent="0.3">
      <c r="A60" s="4">
        <v>31472</v>
      </c>
      <c r="B60" t="s">
        <v>102</v>
      </c>
      <c r="C60" s="6">
        <v>23978</v>
      </c>
      <c r="D60" s="1">
        <f ca="1">INT(_xlfn.DAYS($K$1,C60)/365)</f>
        <v>57</v>
      </c>
      <c r="E60" s="1">
        <f>INT(DAYS360(C60,A60)/360)</f>
        <v>20</v>
      </c>
      <c r="F60" t="s">
        <v>103</v>
      </c>
      <c r="G60" s="3">
        <v>9158</v>
      </c>
      <c r="H60" s="1">
        <f t="shared" ca="1" si="0"/>
        <v>97</v>
      </c>
      <c r="I60" s="1">
        <f>INT(DAYS360(G60,A60)/360)</f>
        <v>61</v>
      </c>
    </row>
    <row r="61" spans="1:9" x14ac:dyDescent="0.3">
      <c r="A61" s="4">
        <v>31837</v>
      </c>
      <c r="B61" t="s">
        <v>104</v>
      </c>
      <c r="C61" s="6">
        <v>16942</v>
      </c>
      <c r="D61" s="1">
        <f ca="1">INT(_xlfn.DAYS($K$1,C61)/365)</f>
        <v>76</v>
      </c>
      <c r="E61" s="1">
        <f>INT(DAYS360(C61,A61)/360)</f>
        <v>40</v>
      </c>
      <c r="F61" t="s">
        <v>105</v>
      </c>
      <c r="G61" s="3">
        <v>16340</v>
      </c>
      <c r="H61" s="1">
        <f t="shared" ca="1" si="0"/>
        <v>78</v>
      </c>
      <c r="I61" s="1">
        <f>INT(DAYS360(G61,A61)/360)</f>
        <v>42</v>
      </c>
    </row>
    <row r="62" spans="1:9" x14ac:dyDescent="0.3">
      <c r="A62" s="4">
        <v>32203</v>
      </c>
      <c r="B62" t="s">
        <v>106</v>
      </c>
      <c r="C62" s="6">
        <v>22696</v>
      </c>
      <c r="D62" s="1">
        <f ca="1">INT(_xlfn.DAYS($K$1,C62)/365)</f>
        <v>60</v>
      </c>
      <c r="E62" s="1">
        <f>INT(DAYS360(C62,A62)/360)</f>
        <v>26</v>
      </c>
      <c r="F62" t="s">
        <v>91</v>
      </c>
      <c r="G62" s="3">
        <v>13735</v>
      </c>
      <c r="H62" s="1">
        <f t="shared" ca="1" si="0"/>
        <v>85</v>
      </c>
      <c r="I62" s="1">
        <f>INT(DAYS360(G62,A62)/360)</f>
        <v>50</v>
      </c>
    </row>
    <row r="63" spans="1:9" x14ac:dyDescent="0.3">
      <c r="A63" s="4">
        <v>32568</v>
      </c>
      <c r="B63" t="s">
        <v>107</v>
      </c>
      <c r="C63" s="6">
        <v>3446</v>
      </c>
      <c r="D63" s="1" t="s">
        <v>163</v>
      </c>
      <c r="E63" s="1">
        <f>INT(DAYS360(C63,A63)/360)</f>
        <v>79</v>
      </c>
      <c r="F63" t="s">
        <v>108</v>
      </c>
      <c r="G63" s="3">
        <v>20939</v>
      </c>
      <c r="H63" s="1">
        <f t="shared" ca="1" si="0"/>
        <v>65</v>
      </c>
      <c r="I63" s="1">
        <f>INT(DAYS360(G63,A63)/360)</f>
        <v>31</v>
      </c>
    </row>
    <row r="64" spans="1:9" x14ac:dyDescent="0.3">
      <c r="A64" s="4">
        <v>32933</v>
      </c>
      <c r="B64" t="s">
        <v>109</v>
      </c>
      <c r="C64" s="6">
        <v>17712</v>
      </c>
      <c r="D64" s="1">
        <f ca="1">INT(_xlfn.DAYS($K$1,C64)/365)</f>
        <v>74</v>
      </c>
      <c r="E64" s="1">
        <f>INT(DAYS360(C64,A64)/360)</f>
        <v>41</v>
      </c>
      <c r="F64" t="s">
        <v>110</v>
      </c>
      <c r="G64" s="3">
        <v>17795</v>
      </c>
      <c r="H64" s="1">
        <f t="shared" ca="1" si="0"/>
        <v>74</v>
      </c>
      <c r="I64" s="1">
        <f>INT(DAYS360(G64,A64)/360)</f>
        <v>41</v>
      </c>
    </row>
    <row r="65" spans="1:9" x14ac:dyDescent="0.3">
      <c r="A65" s="4">
        <v>33298</v>
      </c>
      <c r="B65" t="s">
        <v>106</v>
      </c>
      <c r="C65" s="6">
        <v>22696</v>
      </c>
      <c r="D65" s="1">
        <f ca="1">INT(_xlfn.DAYS($K$1,C65)/365)</f>
        <v>60</v>
      </c>
      <c r="E65" s="1">
        <f>INT(DAYS360(C65,A65)/360)</f>
        <v>29</v>
      </c>
      <c r="F65" t="s">
        <v>111</v>
      </c>
      <c r="G65" s="3">
        <v>13880</v>
      </c>
      <c r="H65" s="1">
        <f t="shared" ca="1" si="0"/>
        <v>84</v>
      </c>
      <c r="I65" s="1">
        <f>INT(DAYS360(G65,A65)/360)</f>
        <v>53</v>
      </c>
    </row>
    <row r="66" spans="1:9" x14ac:dyDescent="0.3">
      <c r="A66" s="4">
        <v>33664</v>
      </c>
      <c r="B66" t="s">
        <v>112</v>
      </c>
      <c r="C66" s="6">
        <v>21655</v>
      </c>
      <c r="D66" s="1">
        <f ca="1">INT(_xlfn.DAYS($K$1,C66)/365)</f>
        <v>63</v>
      </c>
      <c r="E66" s="1">
        <f>INT(DAYS360(C66,A66)/360)</f>
        <v>32</v>
      </c>
      <c r="F66" t="s">
        <v>113</v>
      </c>
      <c r="G66" s="3">
        <v>14726</v>
      </c>
      <c r="H66" s="1">
        <f t="shared" ref="H66:H91" ca="1" si="1">INT(_xlfn.DAYS($K$1,G66)/365)</f>
        <v>82</v>
      </c>
      <c r="I66" s="1">
        <f>INT(DAYS360(G66,A66)/360)</f>
        <v>51</v>
      </c>
    </row>
    <row r="67" spans="1:9" x14ac:dyDescent="0.3">
      <c r="A67" s="4">
        <v>34029</v>
      </c>
      <c r="B67" t="s">
        <v>114</v>
      </c>
      <c r="C67" s="6">
        <v>21264</v>
      </c>
      <c r="D67" s="1">
        <f ca="1">INT(_xlfn.DAYS($K$1,C67)/365)</f>
        <v>64</v>
      </c>
      <c r="E67" s="1">
        <f>INT(DAYS360(C67,A67)/360)</f>
        <v>34</v>
      </c>
      <c r="F67" t="s">
        <v>115</v>
      </c>
      <c r="G67" s="3">
        <v>20645</v>
      </c>
      <c r="H67" s="1">
        <f t="shared" ca="1" si="1"/>
        <v>66</v>
      </c>
      <c r="I67" s="1">
        <f>INT(DAYS360(G67,A67)/360)</f>
        <v>36</v>
      </c>
    </row>
    <row r="68" spans="1:9" x14ac:dyDescent="0.3">
      <c r="A68" s="4">
        <v>34394</v>
      </c>
      <c r="B68" t="s">
        <v>116</v>
      </c>
      <c r="C68" s="6">
        <v>18008</v>
      </c>
      <c r="D68" s="1">
        <f ca="1">INT(_xlfn.DAYS($K$1,C68)/365)</f>
        <v>73</v>
      </c>
      <c r="E68" s="1">
        <f>INT(DAYS360(C68,A68)/360)</f>
        <v>44</v>
      </c>
      <c r="F68" t="s">
        <v>115</v>
      </c>
      <c r="G68" s="3">
        <v>20645</v>
      </c>
      <c r="H68" s="1">
        <f t="shared" ca="1" si="1"/>
        <v>66</v>
      </c>
      <c r="I68" s="1">
        <f>INT(DAYS360(G68,A68)/360)</f>
        <v>37</v>
      </c>
    </row>
    <row r="69" spans="1:9" x14ac:dyDescent="0.3">
      <c r="A69" s="4">
        <v>34759</v>
      </c>
      <c r="B69" t="s">
        <v>117</v>
      </c>
      <c r="C69" s="6">
        <v>17079</v>
      </c>
      <c r="D69" s="1">
        <f ca="1">INT(_xlfn.DAYS($K$1,C69)/365)</f>
        <v>76</v>
      </c>
      <c r="E69" s="1">
        <f>INT(DAYS360(C69,A69)/360)</f>
        <v>48</v>
      </c>
      <c r="F69" t="s">
        <v>118</v>
      </c>
      <c r="G69" s="3">
        <v>23383</v>
      </c>
      <c r="H69" s="1">
        <f t="shared" ca="1" si="1"/>
        <v>58</v>
      </c>
      <c r="I69" s="1">
        <f>INT(DAYS360(G69,A69)/360)</f>
        <v>31</v>
      </c>
    </row>
    <row r="70" spans="1:9" x14ac:dyDescent="0.3">
      <c r="A70" s="4">
        <v>35125</v>
      </c>
      <c r="B70" t="s">
        <v>119</v>
      </c>
      <c r="C70" s="6">
        <v>20994</v>
      </c>
      <c r="D70" s="1">
        <f ca="1">INT(_xlfn.DAYS($K$1,C70)/365)</f>
        <v>65</v>
      </c>
      <c r="E70" s="1">
        <f>INT(DAYS360(C70,A70)/360)</f>
        <v>38</v>
      </c>
      <c r="F70" t="s">
        <v>120</v>
      </c>
      <c r="G70" s="3">
        <v>18815</v>
      </c>
      <c r="H70" s="1">
        <f t="shared" ca="1" si="1"/>
        <v>71</v>
      </c>
      <c r="I70" s="1">
        <f>INT(DAYS360(G70,A70)/360)</f>
        <v>44</v>
      </c>
    </row>
    <row r="71" spans="1:9" x14ac:dyDescent="0.3">
      <c r="A71" s="4">
        <v>35490</v>
      </c>
      <c r="B71" t="s">
        <v>121</v>
      </c>
      <c r="C71" s="6">
        <v>23177</v>
      </c>
      <c r="D71" s="1">
        <f ca="1">INT(_xlfn.DAYS($K$1,C71)/365)</f>
        <v>59</v>
      </c>
      <c r="E71" s="1">
        <f>INT(DAYS360(C71,A71)/360)</f>
        <v>33</v>
      </c>
      <c r="F71" t="s">
        <v>84</v>
      </c>
      <c r="G71" s="3">
        <v>13627</v>
      </c>
      <c r="H71" s="1">
        <f t="shared" ca="1" si="1"/>
        <v>85</v>
      </c>
      <c r="I71" s="1">
        <f>INT(DAYS360(G71,A71)/360)</f>
        <v>59</v>
      </c>
    </row>
    <row r="72" spans="1:9" x14ac:dyDescent="0.3">
      <c r="A72" s="4">
        <v>35855</v>
      </c>
      <c r="B72" t="s">
        <v>122</v>
      </c>
      <c r="C72" s="6">
        <v>26569</v>
      </c>
      <c r="D72" s="1">
        <f ca="1">INT(_xlfn.DAYS($K$1,C72)/365)</f>
        <v>50</v>
      </c>
      <c r="E72" s="1">
        <f>INT(DAYS360(C72,A72)/360)</f>
        <v>25</v>
      </c>
      <c r="F72" t="s">
        <v>123</v>
      </c>
      <c r="G72" s="3">
        <v>19294</v>
      </c>
      <c r="H72" s="1">
        <f t="shared" ca="1" si="1"/>
        <v>70</v>
      </c>
      <c r="I72" s="1">
        <f>INT(DAYS360(G72,A72)/360)</f>
        <v>45</v>
      </c>
    </row>
    <row r="73" spans="1:9" x14ac:dyDescent="0.3">
      <c r="A73" s="4">
        <v>36220</v>
      </c>
      <c r="B73" t="s">
        <v>124</v>
      </c>
      <c r="C73" s="6">
        <v>27240</v>
      </c>
      <c r="D73" s="1">
        <f ca="1">INT(_xlfn.DAYS($K$1,C73)/365)</f>
        <v>48</v>
      </c>
      <c r="E73" s="1">
        <f>INT(DAYS360(C73,A73)/360)</f>
        <v>24</v>
      </c>
      <c r="F73" t="s">
        <v>125</v>
      </c>
      <c r="G73" s="3">
        <v>21757</v>
      </c>
      <c r="H73" s="1">
        <f t="shared" ca="1" si="1"/>
        <v>63</v>
      </c>
      <c r="I73" s="1">
        <f>INT(DAYS360(G73,A73)/360)</f>
        <v>39</v>
      </c>
    </row>
    <row r="74" spans="1:9" x14ac:dyDescent="0.3">
      <c r="A74" s="4">
        <v>36586</v>
      </c>
      <c r="B74" t="s">
        <v>126</v>
      </c>
      <c r="C74" s="6">
        <v>24712</v>
      </c>
      <c r="D74" s="1">
        <f ca="1">INT(_xlfn.DAYS($K$1,C74)/365)</f>
        <v>55</v>
      </c>
      <c r="E74" s="1">
        <f>INT(DAYS360(C74,A74)/360)</f>
        <v>32</v>
      </c>
      <c r="F74" t="s">
        <v>127</v>
      </c>
      <c r="G74" s="3">
        <v>23474</v>
      </c>
      <c r="H74" s="1">
        <f t="shared" ca="1" si="1"/>
        <v>58</v>
      </c>
      <c r="I74" s="1">
        <f>INT(DAYS360(G74,A74)/360)</f>
        <v>35</v>
      </c>
    </row>
    <row r="75" spans="1:9" x14ac:dyDescent="0.3">
      <c r="A75" s="4">
        <v>36951</v>
      </c>
      <c r="B75" t="s">
        <v>128</v>
      </c>
      <c r="C75" s="6">
        <v>24333</v>
      </c>
      <c r="D75" s="1">
        <f ca="1">INT(_xlfn.DAYS($K$1,C75)/365)</f>
        <v>56</v>
      </c>
      <c r="E75" s="1">
        <f>INT(DAYS360(C75,A75)/360)</f>
        <v>34</v>
      </c>
      <c r="F75" t="s">
        <v>129</v>
      </c>
      <c r="G75" s="3">
        <v>20086</v>
      </c>
      <c r="H75" s="1">
        <f t="shared" ca="1" si="1"/>
        <v>67</v>
      </c>
      <c r="I75" s="1">
        <f>INT(DAYS360(G75,A75)/360)</f>
        <v>46</v>
      </c>
    </row>
    <row r="76" spans="1:9" x14ac:dyDescent="0.3">
      <c r="A76" s="4">
        <v>37316</v>
      </c>
      <c r="B76" t="s">
        <v>130</v>
      </c>
      <c r="C76" s="6">
        <v>24643</v>
      </c>
      <c r="D76" s="1">
        <f ca="1">INT(_xlfn.DAYS($K$1,C76)/365)</f>
        <v>55</v>
      </c>
      <c r="E76" s="1">
        <f>INT(DAYS360(C76,A76)/360)</f>
        <v>34</v>
      </c>
      <c r="F76" t="s">
        <v>131</v>
      </c>
      <c r="G76" s="3">
        <v>26768</v>
      </c>
      <c r="H76" s="1">
        <f t="shared" ca="1" si="1"/>
        <v>49</v>
      </c>
      <c r="I76" s="1">
        <f>INT(DAYS360(G76,A76)/360)</f>
        <v>28</v>
      </c>
    </row>
    <row r="77" spans="1:9" x14ac:dyDescent="0.3">
      <c r="A77" s="4">
        <v>37681</v>
      </c>
      <c r="B77" t="s">
        <v>132</v>
      </c>
      <c r="C77" s="6">
        <v>27613</v>
      </c>
      <c r="D77" s="1">
        <f ca="1">INT(_xlfn.DAYS($K$1,C77)/365)</f>
        <v>47</v>
      </c>
      <c r="E77" s="1">
        <f>INT(DAYS360(C77,A77)/360)</f>
        <v>27</v>
      </c>
      <c r="F77" t="s">
        <v>133</v>
      </c>
      <c r="G77" s="3">
        <v>22145</v>
      </c>
      <c r="H77" s="1">
        <f t="shared" ca="1" si="1"/>
        <v>62</v>
      </c>
      <c r="I77" s="1">
        <f>INT(DAYS360(G77,A77)/360)</f>
        <v>42</v>
      </c>
    </row>
    <row r="78" spans="1:9" x14ac:dyDescent="0.3">
      <c r="A78" s="4">
        <v>38047</v>
      </c>
      <c r="B78" t="s">
        <v>124</v>
      </c>
      <c r="C78" s="6">
        <v>27240</v>
      </c>
      <c r="D78" s="1">
        <f ca="1">INT(_xlfn.DAYS($K$1,C78)/365)</f>
        <v>48</v>
      </c>
      <c r="E78" s="1">
        <f>INT(DAYS360(C78,A78)/360)</f>
        <v>29</v>
      </c>
      <c r="F78" t="s">
        <v>134</v>
      </c>
      <c r="G78" s="3">
        <v>24819</v>
      </c>
      <c r="H78" s="1">
        <f t="shared" ca="1" si="1"/>
        <v>54</v>
      </c>
      <c r="I78" s="1">
        <f>INT(DAYS360(G78,A78)/360)</f>
        <v>36</v>
      </c>
    </row>
    <row r="79" spans="1:9" x14ac:dyDescent="0.3">
      <c r="A79" s="4">
        <v>38412</v>
      </c>
      <c r="B79" t="s">
        <v>135</v>
      </c>
      <c r="C79" s="6">
        <v>27841</v>
      </c>
      <c r="D79" s="1">
        <f ca="1">INT(_xlfn.DAYS($K$1,C79)/365)</f>
        <v>46</v>
      </c>
      <c r="E79" s="1">
        <f>INT(DAYS360(C79,A79)/360)</f>
        <v>28</v>
      </c>
      <c r="F79" t="s">
        <v>136</v>
      </c>
      <c r="G79" s="3">
        <v>24676</v>
      </c>
      <c r="H79" s="1">
        <f t="shared" ca="1" si="1"/>
        <v>55</v>
      </c>
      <c r="I79" s="1">
        <f>INT(DAYS360(G79,A79)/360)</f>
        <v>37</v>
      </c>
    </row>
    <row r="80" spans="1:9" x14ac:dyDescent="0.3">
      <c r="A80" s="4">
        <v>38777</v>
      </c>
      <c r="B80" t="s">
        <v>137</v>
      </c>
      <c r="C80" s="6">
        <v>16644</v>
      </c>
      <c r="D80" s="1">
        <f ca="1">INT(_xlfn.DAYS($K$1,C80)/365)</f>
        <v>77</v>
      </c>
      <c r="E80" s="1">
        <f>INT(DAYS360(C80,A80)/360)</f>
        <v>60</v>
      </c>
      <c r="F80" t="s">
        <v>138</v>
      </c>
      <c r="G80" s="3">
        <v>22477</v>
      </c>
      <c r="H80" s="1">
        <f t="shared" ca="1" si="1"/>
        <v>61</v>
      </c>
      <c r="I80" s="1">
        <f>INT(DAYS360(G80,A80)/360)</f>
        <v>44</v>
      </c>
    </row>
    <row r="81" spans="1:9" x14ac:dyDescent="0.3">
      <c r="A81" s="4">
        <v>39142</v>
      </c>
      <c r="B81" t="s">
        <v>139</v>
      </c>
      <c r="C81" s="6">
        <v>27667</v>
      </c>
      <c r="D81" s="1">
        <f ca="1">INT(_xlfn.DAYS($K$1,C81)/365)</f>
        <v>47</v>
      </c>
      <c r="E81" s="1">
        <f>INT(DAYS360(C81,A81)/360)</f>
        <v>31</v>
      </c>
      <c r="F81" t="s">
        <v>108</v>
      </c>
      <c r="G81" s="3">
        <v>20939</v>
      </c>
      <c r="H81" s="1">
        <f t="shared" ca="1" si="1"/>
        <v>65</v>
      </c>
      <c r="I81" s="1">
        <f>INT(DAYS360(G81,A81)/360)</f>
        <v>49</v>
      </c>
    </row>
    <row r="82" spans="1:9" x14ac:dyDescent="0.3">
      <c r="A82" s="4">
        <v>39508</v>
      </c>
      <c r="B82" t="s">
        <v>140</v>
      </c>
      <c r="C82" s="6">
        <v>27672</v>
      </c>
      <c r="D82" s="1">
        <f ca="1">INT(_xlfn.DAYS($K$1,C82)/365)</f>
        <v>47</v>
      </c>
      <c r="E82" s="1">
        <f>INT(DAYS360(C82,A82)/360)</f>
        <v>32</v>
      </c>
      <c r="F82" t="s">
        <v>133</v>
      </c>
      <c r="G82" s="3">
        <v>22145</v>
      </c>
      <c r="H82" s="1">
        <f t="shared" ca="1" si="1"/>
        <v>62</v>
      </c>
      <c r="I82" s="1">
        <f>INT(DAYS360(G82,A82)/360)</f>
        <v>47</v>
      </c>
    </row>
    <row r="83" spans="1:9" x14ac:dyDescent="0.3">
      <c r="A83" s="4">
        <v>39873</v>
      </c>
      <c r="B83" t="s">
        <v>141</v>
      </c>
      <c r="C83" s="6">
        <v>23584</v>
      </c>
      <c r="D83" s="1">
        <f ca="1">INT(_xlfn.DAYS($K$1,C83)/365)</f>
        <v>58</v>
      </c>
      <c r="E83" s="1">
        <f>INT(DAYS360(C83,A83)/360)</f>
        <v>44</v>
      </c>
      <c r="F83" t="s">
        <v>142</v>
      </c>
      <c r="G83" s="3">
        <v>18236</v>
      </c>
      <c r="H83" s="1">
        <f t="shared" ca="1" si="1"/>
        <v>72</v>
      </c>
      <c r="I83" s="1">
        <f>INT(DAYS360(G83,A83)/360)</f>
        <v>59</v>
      </c>
    </row>
    <row r="84" spans="1:9" x14ac:dyDescent="0.3">
      <c r="A84" s="4">
        <v>40238</v>
      </c>
      <c r="B84" t="s">
        <v>143</v>
      </c>
      <c r="C84" s="6">
        <v>29746</v>
      </c>
      <c r="D84" s="1">
        <f ca="1">INT(_xlfn.DAYS($K$1,C84)/365)</f>
        <v>41</v>
      </c>
      <c r="E84" s="1">
        <f>INT(DAYS360(C84,A84)/360)</f>
        <v>28</v>
      </c>
      <c r="F84" t="s">
        <v>144</v>
      </c>
      <c r="G84" s="3">
        <v>22169</v>
      </c>
      <c r="H84" s="1">
        <f t="shared" ca="1" si="1"/>
        <v>62</v>
      </c>
      <c r="I84" s="1">
        <f>INT(DAYS360(G84,A84)/360)</f>
        <v>49</v>
      </c>
    </row>
    <row r="85" spans="1:9" x14ac:dyDescent="0.3">
      <c r="A85" s="4">
        <v>40603</v>
      </c>
      <c r="B85" t="s">
        <v>95</v>
      </c>
      <c r="C85" s="6">
        <v>18071</v>
      </c>
      <c r="D85" s="1">
        <f ca="1">INT(_xlfn.DAYS($K$1,C85)/365)</f>
        <v>73</v>
      </c>
      <c r="E85" s="1">
        <f>INT(DAYS360(C85,A85)/360)</f>
        <v>61</v>
      </c>
      <c r="F85" t="s">
        <v>145</v>
      </c>
      <c r="G85" s="3">
        <v>26469</v>
      </c>
      <c r="H85" s="1">
        <f t="shared" ca="1" si="1"/>
        <v>50</v>
      </c>
      <c r="I85" s="1">
        <f>INT(DAYS360(G85,A85)/360)</f>
        <v>38</v>
      </c>
    </row>
    <row r="86" spans="1:9" x14ac:dyDescent="0.3">
      <c r="A86" s="4">
        <v>40969</v>
      </c>
      <c r="B86" t="s">
        <v>146</v>
      </c>
      <c r="C86" s="6">
        <v>33100</v>
      </c>
      <c r="D86" s="1">
        <f ca="1">INT(_xlfn.DAYS($K$1,C86)/365)</f>
        <v>32</v>
      </c>
      <c r="E86" s="1">
        <f>INT(DAYS360(C86,A86)/360)</f>
        <v>21</v>
      </c>
      <c r="F86" t="s">
        <v>108</v>
      </c>
      <c r="G86" s="3">
        <v>20939</v>
      </c>
      <c r="H86" s="1">
        <f t="shared" ca="1" si="1"/>
        <v>65</v>
      </c>
      <c r="I86" s="1">
        <f>INT(DAYS360(G86,A86)/360)</f>
        <v>54</v>
      </c>
    </row>
    <row r="87" spans="1:9" x14ac:dyDescent="0.3">
      <c r="A87" s="4">
        <v>41334</v>
      </c>
      <c r="B87" t="s">
        <v>147</v>
      </c>
      <c r="C87" s="6">
        <v>25337</v>
      </c>
      <c r="D87" s="1">
        <f ca="1">INT(_xlfn.DAYS($K$1,C87)/365)</f>
        <v>53</v>
      </c>
      <c r="E87" s="1">
        <f>INT(DAYS360(C87,A87)/360)</f>
        <v>43</v>
      </c>
      <c r="F87" t="s">
        <v>177</v>
      </c>
      <c r="G87" s="3">
        <v>25511</v>
      </c>
      <c r="H87" s="1">
        <f t="shared" ca="1" si="1"/>
        <v>52</v>
      </c>
      <c r="I87" s="1">
        <f>INT(DAYS360(G87,A87)/360)</f>
        <v>43</v>
      </c>
    </row>
    <row r="88" spans="1:9" x14ac:dyDescent="0.3">
      <c r="A88" s="4">
        <v>41699</v>
      </c>
      <c r="B88" t="s">
        <v>148</v>
      </c>
      <c r="C88" s="6">
        <v>22253</v>
      </c>
      <c r="D88" s="1">
        <f ca="1">INT(_xlfn.DAYS($K$1,C88)/365)</f>
        <v>61</v>
      </c>
      <c r="E88" s="1">
        <f>INT(DAYS360(C88,A88)/360)</f>
        <v>53</v>
      </c>
      <c r="F88" t="s">
        <v>149</v>
      </c>
      <c r="G88" s="3">
        <v>29957</v>
      </c>
      <c r="H88" s="1">
        <f t="shared" ca="1" si="1"/>
        <v>40</v>
      </c>
      <c r="I88" s="1">
        <f>INT(DAYS360(G88,A88)/360)</f>
        <v>32</v>
      </c>
    </row>
    <row r="89" spans="1:9" x14ac:dyDescent="0.3">
      <c r="A89" s="4">
        <v>42064</v>
      </c>
      <c r="B89" t="s">
        <v>150</v>
      </c>
      <c r="C89" s="6">
        <v>32782</v>
      </c>
      <c r="D89" s="1">
        <f ca="1">INT(_xlfn.DAYS($K$1,C89)/365)</f>
        <v>33</v>
      </c>
      <c r="E89" s="1">
        <f>INT(DAYS360(C89,A89)/360)</f>
        <v>25</v>
      </c>
      <c r="F89" t="s">
        <v>151</v>
      </c>
      <c r="G89" s="3">
        <v>27344</v>
      </c>
      <c r="H89" s="1">
        <f t="shared" ca="1" si="1"/>
        <v>47</v>
      </c>
      <c r="I89" s="1">
        <f>INT(DAYS360(G89,A89)/360)</f>
        <v>40</v>
      </c>
    </row>
    <row r="90" spans="1:9" x14ac:dyDescent="0.3">
      <c r="A90" s="4">
        <v>42430</v>
      </c>
      <c r="B90" t="s">
        <v>152</v>
      </c>
      <c r="C90" s="6">
        <v>32453</v>
      </c>
      <c r="D90" s="1">
        <f ca="1">INT(_xlfn.DAYS($K$1,C90)/365)</f>
        <v>33</v>
      </c>
      <c r="E90" s="1">
        <f>INT(DAYS360(C90,A90)/360)</f>
        <v>27</v>
      </c>
      <c r="F90" t="s">
        <v>153</v>
      </c>
      <c r="G90" s="3">
        <v>27618</v>
      </c>
      <c r="H90" s="1">
        <f t="shared" ca="1" si="1"/>
        <v>47</v>
      </c>
      <c r="I90" s="1">
        <f>INT(DAYS360(G90,A90)/360)</f>
        <v>40</v>
      </c>
    </row>
    <row r="91" spans="1:9" x14ac:dyDescent="0.3">
      <c r="A91" s="4">
        <v>42795</v>
      </c>
      <c r="B91" t="s">
        <v>119</v>
      </c>
      <c r="C91" s="6">
        <v>20994</v>
      </c>
      <c r="D91" s="1">
        <f ca="1">INT(_xlfn.DAYS($K$1,C91)/365)</f>
        <v>65</v>
      </c>
      <c r="E91" s="1">
        <f>INT(DAYS360(C91,A91)/360)</f>
        <v>59</v>
      </c>
      <c r="F91" t="s">
        <v>154</v>
      </c>
      <c r="G91" s="3">
        <v>21265</v>
      </c>
      <c r="H91" s="1">
        <f t="shared" ca="1" si="1"/>
        <v>64</v>
      </c>
      <c r="I91" s="1">
        <f>INT(DAYS360(G91,A91)/360)</f>
        <v>58</v>
      </c>
    </row>
    <row r="92" spans="1:9" x14ac:dyDescent="0.3">
      <c r="A92" s="4">
        <v>43160</v>
      </c>
      <c r="B92" t="s">
        <v>181</v>
      </c>
      <c r="C92" s="6">
        <v>27059</v>
      </c>
      <c r="D92" s="1">
        <f ca="1">INT(_xlfn.DAYS($K$1,C92)/365)</f>
        <v>48</v>
      </c>
      <c r="E92" s="1">
        <f>INT(DAYS360(C92,A92)/360)</f>
        <v>44</v>
      </c>
      <c r="F92" t="s">
        <v>161</v>
      </c>
      <c r="G92" s="3">
        <v>29718</v>
      </c>
      <c r="H92" s="1">
        <f ca="1">INT(_xlfn.DAYS($K$1,G92)/365)</f>
        <v>41</v>
      </c>
      <c r="I92" s="1">
        <f>INT(DAYS360(G92,A92)/360)</f>
        <v>36</v>
      </c>
    </row>
    <row r="93" spans="1:9" x14ac:dyDescent="0.3">
      <c r="A93" s="4">
        <v>43525</v>
      </c>
      <c r="B93" t="s">
        <v>180</v>
      </c>
      <c r="C93" s="6">
        <v>25318</v>
      </c>
      <c r="D93" s="1">
        <f ca="1">INT(_xlfn.DAYS($K$1,C93)/365)</f>
        <v>53</v>
      </c>
      <c r="E93" s="1">
        <f>INT(DAYS360(C93,A93)/360)</f>
        <v>49</v>
      </c>
      <c r="F93" t="s">
        <v>178</v>
      </c>
      <c r="G93" s="3">
        <v>27330</v>
      </c>
      <c r="H93" s="1">
        <f t="shared" ref="H93:H95" ca="1" si="2">INT(_xlfn.DAYS($K$1,G93)/365)</f>
        <v>48</v>
      </c>
      <c r="I93" s="1">
        <f>INT(DAYS360(G93,A93)/360)</f>
        <v>44</v>
      </c>
    </row>
    <row r="94" spans="1:9" x14ac:dyDescent="0.3">
      <c r="A94" s="4">
        <v>43891</v>
      </c>
      <c r="B94" t="s">
        <v>119</v>
      </c>
      <c r="C94" s="6">
        <v>20994</v>
      </c>
      <c r="D94" s="1">
        <f ca="1">INT(_xlfn.DAYS($K$1,C94)/365)</f>
        <v>65</v>
      </c>
      <c r="E94" s="1">
        <f>INT(DAYS360(C94,A94)/360)</f>
        <v>62</v>
      </c>
      <c r="F94" t="s">
        <v>111</v>
      </c>
      <c r="G94" s="3">
        <v>13870</v>
      </c>
      <c r="H94" s="1">
        <f t="shared" ca="1" si="2"/>
        <v>84</v>
      </c>
      <c r="I94" s="1">
        <f>INT(DAYS360(G94,A94)/360)</f>
        <v>82</v>
      </c>
    </row>
    <row r="95" spans="1:9" x14ac:dyDescent="0.3">
      <c r="A95" s="4">
        <v>44256</v>
      </c>
      <c r="B95" t="s">
        <v>179</v>
      </c>
      <c r="C95" s="6">
        <v>28208</v>
      </c>
      <c r="D95" s="1">
        <f ca="1">INT(_xlfn.DAYS($K$1,C95)/365)</f>
        <v>45</v>
      </c>
      <c r="E95" s="1">
        <f>INT(DAYS360(C95,A95)/360)</f>
        <v>43</v>
      </c>
      <c r="F95" t="s">
        <v>176</v>
      </c>
      <c r="G95" s="3">
        <v>25106</v>
      </c>
      <c r="H95" s="1">
        <f t="shared" ca="1" si="2"/>
        <v>54</v>
      </c>
      <c r="I95" s="1">
        <f>INT(DAYS360(G95,A95)/360)</f>
        <v>52</v>
      </c>
    </row>
    <row r="96" spans="1:9" x14ac:dyDescent="0.3">
      <c r="A96" s="4">
        <v>44621</v>
      </c>
    </row>
    <row r="98" spans="1:9" x14ac:dyDescent="0.3">
      <c r="A98" s="10" t="s">
        <v>190</v>
      </c>
      <c r="B98" s="12" t="s">
        <v>189</v>
      </c>
      <c r="C98" s="12" t="s">
        <v>186</v>
      </c>
      <c r="D98" s="12" t="s">
        <v>185</v>
      </c>
      <c r="E98" s="12" t="s">
        <v>187</v>
      </c>
      <c r="F98" s="12" t="s">
        <v>188</v>
      </c>
      <c r="G98" s="1"/>
    </row>
    <row r="99" spans="1:9" x14ac:dyDescent="0.3">
      <c r="A99" s="10" t="s">
        <v>191</v>
      </c>
      <c r="B99" s="8">
        <f>QUARTILE($E$2:$E$95,0)</f>
        <v>20</v>
      </c>
      <c r="C99" s="8">
        <f>QUARTILE($E$2:$E$95,1)</f>
        <v>27.25</v>
      </c>
      <c r="D99" s="8">
        <f>QUARTILE($E$2:$E$95,2)</f>
        <v>32</v>
      </c>
      <c r="E99" s="8">
        <f>QUARTILE($E$2:$E$95,3)</f>
        <v>40</v>
      </c>
      <c r="F99" s="8">
        <f>QUARTILE($E$2:$E$95,4)</f>
        <v>79</v>
      </c>
      <c r="G99" s="7"/>
      <c r="H99" s="7"/>
      <c r="I99" s="7"/>
    </row>
    <row r="100" spans="1:9" x14ac:dyDescent="0.3">
      <c r="A100" s="10" t="s">
        <v>192</v>
      </c>
      <c r="B100" s="9">
        <f>QUARTILE($I$2:$I$95,0)</f>
        <v>28</v>
      </c>
      <c r="C100" s="9">
        <f>QUARTILE($I$2:$I$95,1)</f>
        <v>37</v>
      </c>
      <c r="D100" s="9">
        <f>QUARTILE($I$2:$I$95,2)</f>
        <v>41.5</v>
      </c>
      <c r="E100" s="9">
        <f>QUARTILE($I$2:$I$95,3)</f>
        <v>48.75</v>
      </c>
      <c r="F100" s="9">
        <f>QUARTILE($I$2:$I$95,4)</f>
        <v>82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Instruments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Fox, Peter</dc:creator>
  <cp:lastModifiedBy>Fox, Peter</cp:lastModifiedBy>
  <dcterms:created xsi:type="dcterms:W3CDTF">2022-10-17T22:21:50Z</dcterms:created>
  <dcterms:modified xsi:type="dcterms:W3CDTF">2022-10-21T04:46:50Z</dcterms:modified>
</cp:coreProperties>
</file>